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1.154\obmen\КГРиЦ\Леонова Е\"/>
    </mc:Choice>
  </mc:AlternateContent>
  <bookViews>
    <workbookView xWindow="0" yWindow="0" windowWidth="15900" windowHeight="11700" tabRatio="708" firstSheet="1" activeTab="1"/>
  </bookViews>
  <sheets>
    <sheet name="План с правками ОЛ" sheetId="18" state="hidden" r:id="rId1"/>
    <sheet name="План" sheetId="20" r:id="rId2"/>
    <sheet name="Приложение 5" sheetId="16" state="hidden" r:id="rId3"/>
    <sheet name="пример" sheetId="8" state="hidden" r:id="rId4"/>
    <sheet name="квартальный отчет Вариант 1" sheetId="4" state="hidden" r:id="rId5"/>
  </sheets>
  <definedNames>
    <definedName name="_xlnm._FilterDatabase" localSheetId="1" hidden="1">План!$A$10:$Q$53</definedName>
    <definedName name="_xlnm._FilterDatabase" localSheetId="3" hidden="1">пример!$A$3:$O$16</definedName>
    <definedName name="_xlnm.Print_Titles" localSheetId="1">План!$10:$10</definedName>
    <definedName name="километр" localSheetId="4">#REF!</definedName>
    <definedName name="километр" localSheetId="1">#REF!</definedName>
    <definedName name="километр" localSheetId="0">#REF!</definedName>
    <definedName name="километр" localSheetId="3">#REF!</definedName>
    <definedName name="километр">#REF!</definedName>
    <definedName name="_xlnm.Print_Area" localSheetId="1">План!$A$1:$M$54</definedName>
    <definedName name="_xlnm.Print_Area" localSheetId="0">'План с правками ОЛ'!$A$1:$O$32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9" i="20" l="1"/>
  <c r="J13" i="20"/>
  <c r="M50" i="20" l="1"/>
  <c r="L50" i="20"/>
  <c r="K50" i="20"/>
  <c r="J50" i="20"/>
  <c r="I50" i="20"/>
  <c r="M45" i="20"/>
  <c r="L45" i="20"/>
  <c r="K45" i="20"/>
  <c r="J45" i="20"/>
  <c r="I45" i="20"/>
  <c r="G45" i="20"/>
  <c r="M13" i="20"/>
  <c r="M12" i="20" s="1"/>
  <c r="L13" i="20"/>
  <c r="K13" i="20"/>
  <c r="I13" i="20"/>
  <c r="J42" i="20"/>
  <c r="I42" i="20"/>
  <c r="G42" i="20"/>
  <c r="G13" i="20"/>
  <c r="I12" i="20" l="1"/>
  <c r="J12" i="20"/>
  <c r="G50" i="20" l="1"/>
  <c r="G49" i="20" s="1"/>
  <c r="M49" i="20"/>
  <c r="I49" i="20"/>
  <c r="M44" i="20"/>
  <c r="L44" i="20"/>
  <c r="K44" i="20"/>
  <c r="J44" i="20"/>
  <c r="I44" i="20"/>
  <c r="G44" i="20"/>
  <c r="L42" i="20"/>
  <c r="K42" i="20"/>
  <c r="G12" i="20"/>
  <c r="M11" i="20" l="1"/>
  <c r="K12" i="20"/>
  <c r="L12" i="20"/>
  <c r="K49" i="20"/>
  <c r="L49" i="20"/>
  <c r="L11" i="20" l="1"/>
  <c r="K11" i="20"/>
  <c r="K26" i="18" l="1"/>
  <c r="L26" i="18"/>
  <c r="L24" i="18" l="1"/>
  <c r="L25" i="18"/>
  <c r="L23" i="18"/>
  <c r="K8" i="18"/>
  <c r="I8" i="18"/>
  <c r="O8" i="18"/>
  <c r="N8" i="18"/>
  <c r="M8" i="18"/>
  <c r="M30" i="18" l="1"/>
  <c r="N30" i="18"/>
  <c r="O30" i="18"/>
  <c r="K30" i="18"/>
  <c r="L32" i="18"/>
  <c r="L31" i="18"/>
  <c r="L9" i="18"/>
  <c r="L10" i="18"/>
  <c r="L11" i="18"/>
  <c r="L12" i="18"/>
  <c r="L13" i="18"/>
  <c r="L14" i="18"/>
  <c r="L15" i="18"/>
  <c r="L16" i="18"/>
  <c r="L17" i="18"/>
  <c r="L18" i="18"/>
  <c r="L19" i="18"/>
  <c r="L20" i="18"/>
  <c r="L21" i="18"/>
  <c r="L22" i="18"/>
  <c r="L29" i="18"/>
  <c r="K28" i="18"/>
  <c r="M28" i="18"/>
  <c r="M7" i="18" s="1"/>
  <c r="N28" i="18"/>
  <c r="O28" i="18"/>
  <c r="I28" i="18"/>
  <c r="L27" i="18"/>
  <c r="K7" i="18" l="1"/>
  <c r="L8" i="18"/>
  <c r="L30" i="18"/>
  <c r="O7" i="18"/>
  <c r="N7" i="18"/>
  <c r="L28" i="18"/>
  <c r="L7" i="18" l="1"/>
  <c r="L17" i="8"/>
  <c r="L18" i="8"/>
  <c r="L12" i="8"/>
  <c r="L13" i="8"/>
  <c r="L14" i="8"/>
  <c r="L15" i="8"/>
  <c r="L16" i="8"/>
  <c r="L11" i="8"/>
  <c r="L9" i="8"/>
  <c r="L7" i="8"/>
  <c r="L8" i="8"/>
  <c r="L6" i="8"/>
  <c r="M10" i="8"/>
  <c r="N10" i="8"/>
  <c r="O10" i="8"/>
  <c r="K10" i="8"/>
  <c r="M5" i="8"/>
  <c r="N5" i="8"/>
  <c r="O5" i="8"/>
  <c r="K5" i="8"/>
  <c r="L5" i="8" l="1"/>
  <c r="L10" i="8"/>
  <c r="Q10" i="4"/>
</calcChain>
</file>

<file path=xl/sharedStrings.xml><?xml version="1.0" encoding="utf-8"?>
<sst xmlns="http://schemas.openxmlformats.org/spreadsheetml/2006/main" count="618" uniqueCount="188">
  <si>
    <t>Учреждение 1</t>
  </si>
  <si>
    <t>…</t>
  </si>
  <si>
    <t>Учреждение 2</t>
  </si>
  <si>
    <t>№ основного мероприятия программы</t>
  </si>
  <si>
    <t>Код направления расходов</t>
  </si>
  <si>
    <t>ххххх</t>
  </si>
  <si>
    <t>Цель предоставления субсидии/Планируемый результат закупки товаров, выполнения работ, оказания услуг</t>
  </si>
  <si>
    <t>Мероприятие 1</t>
  </si>
  <si>
    <t>Мероприятие 2</t>
  </si>
  <si>
    <t>Мероприятие v</t>
  </si>
  <si>
    <t>Основное мероприятие/Направление расходов/Мероприятие или Учреждение - получатель субсидии</t>
  </si>
  <si>
    <t>Учреждение  v</t>
  </si>
  <si>
    <t>Сума финансового обеспечения по годам реализации, руб.</t>
  </si>
  <si>
    <t>Х</t>
  </si>
  <si>
    <t>n</t>
  </si>
  <si>
    <t>(n+1)</t>
  </si>
  <si>
    <t>(n+2)</t>
  </si>
  <si>
    <t>Показатель выполнения мероприятия</t>
  </si>
  <si>
    <t>Наименование показателя</t>
  </si>
  <si>
    <t>ед. изм.</t>
  </si>
  <si>
    <t>плановое значение</t>
  </si>
  <si>
    <t>M</t>
  </si>
  <si>
    <t>Наименование  основного мероприятия  R</t>
  </si>
  <si>
    <t>M.N</t>
  </si>
  <si>
    <t>Наименование направления расходов N</t>
  </si>
  <si>
    <t>M.N.1</t>
  </si>
  <si>
    <t>M.N.2</t>
  </si>
  <si>
    <t>M.N.v</t>
  </si>
  <si>
    <t>M.(N+1)</t>
  </si>
  <si>
    <t>Наименование направления расходов (N+1)</t>
  </si>
  <si>
    <t>M.(N+1).1</t>
  </si>
  <si>
    <t>M.(N+1).2</t>
  </si>
  <si>
    <t>M.(N+1).v</t>
  </si>
  <si>
    <t>(M+1)</t>
  </si>
  <si>
    <t>Наименование основного мероприятия (N+1)</t>
  </si>
  <si>
    <t>….</t>
  </si>
  <si>
    <t>……</t>
  </si>
  <si>
    <t>Финансовое обеспечение в текущем финансовом году, руб.</t>
  </si>
  <si>
    <t>плановое значение на 01.01.n</t>
  </si>
  <si>
    <t>изменения за отчетный период</t>
  </si>
  <si>
    <t>плановое значение на конец отчетного периода</t>
  </si>
  <si>
    <t>фактическое значение на конец отчетного периода</t>
  </si>
  <si>
    <t>изменения за отчетный период (+/ -)</t>
  </si>
  <si>
    <t>кассове расходы на конец отчетного периода</t>
  </si>
  <si>
    <t>Кассовые расходы МАУ /МБУ</t>
  </si>
  <si>
    <t xml:space="preserve">Пояснения </t>
  </si>
  <si>
    <t>Всего на плановый период</t>
  </si>
  <si>
    <t>(n-1)</t>
  </si>
  <si>
    <t>Код основного мероприятия</t>
  </si>
  <si>
    <t>КВР</t>
  </si>
  <si>
    <t>Исполнитель мероприятия</t>
  </si>
  <si>
    <t>Код по СР</t>
  </si>
  <si>
    <t>Краткое наименование по СР</t>
  </si>
  <si>
    <t xml:space="preserve">Основное мероприятие/Направление расходов/Мероприятие </t>
  </si>
  <si>
    <t>Срок реализации</t>
  </si>
  <si>
    <t xml:space="preserve">M – порядковый номер основного мероприятия принимает значения начиная с «01» до «99» по количеству основных мероприятий муниципальной программы и соответствует 4-5 разряду кода целевой статьи расходов (КЦСР), указанных в доведенных до ответственного исполнителя (ответственного соисполнителя) муниципальной программы лимитах бюджетных обязательств.
N - порядковый номер направления расходов принимает значения равное  коду дополнительной классификации расходов (ДопКР), указанному в доведенных до ответственного исполнителя (ответственного соисполнителя) муниципальной программы лимитах бюджетных обязательств. Код по СР - код исполнителя мероприятия по сводному реестру участников бюджетного процесса. При заполнении графы 5 краткое наименование исполнителя мероприятия указываетс в строгом соответствии с наименованием в сводном реестре участников бюджетного процесса. При заполнении графы 10 срок реализации указывается в формате "месяц.год"). Графа 11 заполняется с учетом следующих особенностей: - при наличии по состоянию на 1 января текщего года остатков целевых субсидий или субсидий на капитальные вложения на лицевых счетах исполнителей мероприятий (муниципальных предприятий, муниципальных автономных и бюджетных учреждений) при внесении изменений в утвержденный план в графе 11 указываются остатки средств субсидий, потребность в которых подтверждена; - при реализации объектов капитального строительства в графе 11 указываются  кассовые расходы исполнителя мероприятия (получателя бюджетных средств) за все годы, предшествующие планируемому, с начала реализации объекта.
Графы 14 и 15  заполняются в случае, если завершение реализации мероприятия предполагается за пределами текущего финансового года, либо планируется заключение долгосрочного муниципального контракта (договора). </t>
  </si>
  <si>
    <t xml:space="preserve">Обеспечение предоставления доступного, качественного дошкольного образования
</t>
  </si>
  <si>
    <t>Расходы на обеспечение деятельности (оказание услуг) муниципальных учреждений учреждений</t>
  </si>
  <si>
    <t>01</t>
  </si>
  <si>
    <t>02</t>
  </si>
  <si>
    <t>1201</t>
  </si>
  <si>
    <t>1202</t>
  </si>
  <si>
    <t>1203</t>
  </si>
  <si>
    <t>804</t>
  </si>
  <si>
    <t>11111</t>
  </si>
  <si>
    <t>МАДОУ 1</t>
  </si>
  <si>
    <t>Капитальный ремонт кровли</t>
  </si>
  <si>
    <t>Выполнение муниципального задания</t>
  </si>
  <si>
    <t>кол-во воспитаников</t>
  </si>
  <si>
    <t>чел.</t>
  </si>
  <si>
    <t>11112</t>
  </si>
  <si>
    <t>МАДОУ 2</t>
  </si>
  <si>
    <t>Субсидии в целях осуществления мероприятий по содержанию муниципального имущества</t>
  </si>
  <si>
    <t>ремонт санузлов</t>
  </si>
  <si>
    <t>усл.ед.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</si>
  <si>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</si>
  <si>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</si>
  <si>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Строительство нового корпуса МАДОУ 5</t>
  </si>
  <si>
    <t>МАДОУ 5</t>
  </si>
  <si>
    <t>количество мест</t>
  </si>
  <si>
    <t>шт.</t>
  </si>
  <si>
    <t>164</t>
  </si>
  <si>
    <t>111222</t>
  </si>
  <si>
    <t>МКУ "УКС"</t>
  </si>
  <si>
    <t>Строительство детского сада по ул. Ххх</t>
  </si>
  <si>
    <t>КВАРТАЛЬНЫЙ ОТЧЕТ</t>
  </si>
  <si>
    <t>о выполнении мероприятий муниципальной программы</t>
  </si>
  <si>
    <t>Документальное обеспечение реализации Генерального плана города Калининграда</t>
  </si>
  <si>
    <t>Демонтаж материалов рекламного и информационного характера</t>
  </si>
  <si>
    <t>03</t>
  </si>
  <si>
    <t>План реализации</t>
  </si>
  <si>
    <t>Код   основного мероприятия</t>
  </si>
  <si>
    <t>КВСР</t>
  </si>
  <si>
    <t xml:space="preserve">Основное мероприятие / направление расходов / мероприятие </t>
  </si>
  <si>
    <t>Сумма финансового обеспечения по годам реализации,           тыс. руб.</t>
  </si>
  <si>
    <t>Ед. изм.</t>
  </si>
  <si>
    <t>Плановое значение</t>
  </si>
  <si>
    <t>х</t>
  </si>
  <si>
    <t>Подготовка документов территориального планирования, документации п планировке территории</t>
  </si>
  <si>
    <t>Ведение информационных систем обеспечения градостроительной деятельности Калининградской области</t>
  </si>
  <si>
    <t>Подготовка проекта планировки территории с проектом межевания в его составе в целях реконструкции линейного объекта   ул. Арсенальной в г. Калининграде</t>
  </si>
  <si>
    <t xml:space="preserve">Разработка проектов межевания территорий в границах городского округа «Город Калининград» </t>
  </si>
  <si>
    <t>Разработка архитектурно-градостроительных концепций (проектов) развития отдельных территорий городского округа</t>
  </si>
  <si>
    <t>Демонтаж рекламных конструкций, установленных без разрешений, без действующих разрешений (срок действия разрешения истек), бесхозяйных рекламных конструкций</t>
  </si>
  <si>
    <t>у Димы</t>
  </si>
  <si>
    <t>КТРиС</t>
  </si>
  <si>
    <t>КМК</t>
  </si>
  <si>
    <t>273J3315</t>
  </si>
  <si>
    <t>Подготовка проекта межевания территории в границах  ул. Комсомольской –  ул. Марш. Борзова – пр-кт Советский – ул. Космонавта Леонова –                    ул. Молочинского   в г. Калининграде</t>
  </si>
  <si>
    <t>контракт</t>
  </si>
  <si>
    <t>Подготовка проекта внесения изменений в документацию по планировке территории «Проект планировки территории с проектом межевания в его составе  в границах ул. Ломоносова – пр-кт Советский ул. Марш. Борзова в Центральном районе                                 г. Калининграда» от 30.10.2019 № 392</t>
  </si>
  <si>
    <t>Подготовка проекта межевания территории в  границах красных линий пр-кта Победы -                            ул. Станочной - ул. Радищева в г. Калининграде</t>
  </si>
  <si>
    <t>Подготовка проекта планировки территории с проектом межевания в его составе по  ул. Баженова в г. Калининграде в целях реализации социально значимых объектов (детского сада, школы)</t>
  </si>
  <si>
    <t>Подготовка проекта планировки территории с проектом межевания в его составе в границах                    ул. А. Суворова - ул. Добрая - железнодорожный путь - ул. Б. Окружная в  г. Калининграде</t>
  </si>
  <si>
    <t>Подготовка проекта планировки территории с проектом межевания в его составе в границах                    ул. Батальной  (от ул. О. Кошевого  до                                   ул. У. Громовой) в г. Калининграде в целях реконструкции линейного объекта - участка                        ул. Батальной</t>
  </si>
  <si>
    <t xml:space="preserve">Подготовка проекта  межевания  территории в районе ул. Карамзина в г. Калининграде </t>
  </si>
  <si>
    <t xml:space="preserve">Подготовка  проекта межевания территории  в границах улиц Тихорецкая – Школьная – Киевская – Великолукская в г.  Калининграде </t>
  </si>
  <si>
    <t xml:space="preserve">Подготовка проекта  межевания  территории в границах улиц Белинского – Бассейная в                                г. Калининграде </t>
  </si>
  <si>
    <t xml:space="preserve">Подготовка проекта межевания  территории в границах улиц Спортивная – Чкалова – Осипенко в            г. Калининграде </t>
  </si>
  <si>
    <t>Подготовка проекта межевания в границах                      ул. И. Сусанина - ул. Сенокосная - ул. Владимирская - внутриквартальный проезд  в г. Калининграде</t>
  </si>
  <si>
    <t>Оценка рыночной стоимости права на заключение договора о развитии застроенных территорий                               в г. Калининграде</t>
  </si>
  <si>
    <t>Подготовка проекта внесения изменений в документацию по планировке территории «Проект  планировки территории с проектом межевания в его составе в границах ул. Державина - ул. Лейт. Катина - ул. Палубная - ул. Бригадная - ул. Воронежская               (мкр. Зеленое) в г. Калининграде»  от 20.10.2017                  № 1543</t>
  </si>
  <si>
    <t>Подготовка проекта внесения изменений в проект межевания территории в составе документации по планировке территории «Проект  планировки территории с проектом межевания в его составе в границах ул. Державина - ул. Лейт. Катина -                         ул. Палубная - ул. Бригадная - ул. Воронежская               (мкр. Зеленое) в г. Калининграде» от 20.10.2017                       № 1543</t>
  </si>
  <si>
    <t>муниципальной программы «Обеспечение градостроительной и архитектурной деятельности в городском округе «Город Калининград» на 2021 год и плановый период 2022-2023гг.»</t>
  </si>
  <si>
    <t>Комплект документации</t>
  </si>
  <si>
    <t>ноябрь 2021</t>
  </si>
  <si>
    <t>Выполнение работ по ведению цифрового дежурного плана и цифровой картографической основы городского округа «Город Калининград»</t>
  </si>
  <si>
    <t>Количество демонтированных рекламных конструкций</t>
  </si>
  <si>
    <t>Количество демонтированных материалов рекламного и информационного характера</t>
  </si>
  <si>
    <t>045</t>
  </si>
  <si>
    <t>802</t>
  </si>
  <si>
    <t>ЛБО на 2021 год 8825,1</t>
  </si>
  <si>
    <t>декабрь 2021</t>
  </si>
  <si>
    <t>декабрь 2022</t>
  </si>
  <si>
    <t>сентябрь 2021</t>
  </si>
  <si>
    <t>Подготовка проекта схемы границ территорий, в которых допускается осуществление деятельности по их комплексному и устойчивому развитию,                              в г. Калининграде</t>
  </si>
  <si>
    <t>Администрация городского округа «Город Калининград»</t>
  </si>
  <si>
    <t>CD-диск</t>
  </si>
  <si>
    <t>Разработка архитектурно-градостроительных концепций (проектов) развития отдельных территорий городского округа «Город Калининград»</t>
  </si>
  <si>
    <t>Количество демонтированных рекламных конструкций, материалов рекламного и информационного характера</t>
  </si>
  <si>
    <t>Сумма финансового обеспечения по годам реализации, тыс. руб.</t>
  </si>
  <si>
    <t>КГРиЦ</t>
  </si>
  <si>
    <t xml:space="preserve">2022 год </t>
  </si>
  <si>
    <t>2023 год</t>
  </si>
  <si>
    <t>2022 год</t>
  </si>
  <si>
    <t>1</t>
  </si>
  <si>
    <t>Подготовка документов территориального планирования, документации по планировке территории</t>
  </si>
  <si>
    <t>Подготовка документации по планировке территории 
«Проект внесения изменений в проект планировки,
 межевания    (с проведением инвентаризации 
существующей жилой застройки) территории, 
расположенной в границах улиц Макаренко – Карташева –
 Каблукова – Ижорская – Аральская – Славянская в
Октябрьской районе, утвержденный постановлением
главы администрации городского округа
«Город Калининград» от 28.05.2009 № 772»</t>
  </si>
  <si>
    <t xml:space="preserve">Приложение к приказу  </t>
  </si>
  <si>
    <t>2024 год</t>
  </si>
  <si>
    <t xml:space="preserve">2023 год </t>
  </si>
  <si>
    <t>муниципальной программы «Обеспечение градостроительной и архитектурной деятельности в городском округе «Город Калининград» 
на 2022 год и плановый период  2023-2024 гг.»</t>
  </si>
  <si>
    <t>00</t>
  </si>
  <si>
    <t>Всего по Муниципальной программе</t>
  </si>
  <si>
    <t>Комплект документации*</t>
  </si>
  <si>
    <t>*   - данные указаны с учетом сопутствующих документов</t>
  </si>
  <si>
    <t>от "____" ____________ 2022 г. № ________</t>
  </si>
  <si>
    <t>Разработка проектов межевания территорий в границах городского округа «Город Калининград»</t>
  </si>
  <si>
    <t>Подготовка проекта межевания территории в границах улиц Тихорецкая – Школьная – Киевская – Великолукская в городе Калининграде</t>
  </si>
  <si>
    <t xml:space="preserve">Разработка проекта планировки территории с проектом межевания в его составе в границах   
 ул. Энергетиков - железной дороги в   г. Калининграде  в целях размещения транспортно-пересадочного узла  
«Юго-восток» </t>
  </si>
  <si>
    <t xml:space="preserve">Подготовка проекта  межевания территории в границах проспект Гвардейский – улиц Театральной – Генерала Галицкого в городе Калининграде </t>
  </si>
  <si>
    <t>Подготовка проекта внесения изменений в проект
 межевания территории, утвержденный постановлением
 администрации городского округа «Город Калининград»
от 28 октября 2016 года № 1598 «Об утверждении проекта межевания территории в красных линиях
 ул. Тихорецкая – ул. Киевская в г. Калининграде»</t>
  </si>
  <si>
    <t>Выполнение работ по разработке архитектурно-градостроительной концепции «Благоустройство территории ул. Фрунзе в г. Калининграде»</t>
  </si>
  <si>
    <t>42160</t>
  </si>
  <si>
    <t xml:space="preserve">Подготовка проекта внесения изменений в документацию по планировке территории, утвержденную постановлением администрации городского округа «Город Калининград» от 13 апреля 2015 года № 638 «Об утверждении проекта планировки территории с проектом межевания в его составе в границах ул. Н. Карамзина –
 ул. О. Кошевого в Московском районе»
</t>
  </si>
  <si>
    <t>Подготовка проекта внесения изменений
в проект межевания территории в составе документации
по планировке территории «Проект  планировки территории с проектом межевания в его составе в границах ул. Державина - ул. Лейт. Катина -   ул. Палубная - 
ул. Бригадная - ул. Воронежская   (мкр. Зеленое) в  
г. Калининграде» от 20.10.2017 № 1543»</t>
  </si>
  <si>
    <t>Подготовка проекта планировки территории с проектом межевания в его составе в границах    ул. А. Суворова (район ул. Немировича-Данченко –  ул. Качалова) 
в городе Калининграде</t>
  </si>
  <si>
    <t>Подготовка проекта внесения изменений в проект
 межевания территории в составе документации
по планировке территории, утвержденной постановлением
администрации городского округа «Город Калининград»
от 04.08.2015 № 1256 «Об утверждении проекта
планировки территории с проектом   межевания в его
составе в границах проспект Победы – ул. Горная – 
ул. Велосипедная дорога –  ул. Радищева в Центральном
 районе» (с изменениями, внесенными постановлением администрации городского округа «Город Калининград» от 26 июня 2019 года № 590)»</t>
  </si>
  <si>
    <t>Подготовка проекта внесения изменений в документацию
 по планировке территории «Проект планировки  территории с проектом межевания в его составе в границах  ул. Парковая аллея -  ул. Онежская - ул. Платова -
 ул. Малая Лесная - ул. Б. Окружная 3-я - железная дорога -  ул. Островского в г. Калининграде» (утверждена 
постановлением администрации городского округа
«Город Калининград» от 13.01.2020 № 14)»</t>
  </si>
  <si>
    <t xml:space="preserve">Внесение изменений в  документацию по планировке территории (проект планировки с проектом межевания в его составе) в границах кадастрового квартала                                                             (ул. Муромская –  ул. Бронницкая – ул. Ангарская – 
 ул. Яхромская) в  г. Калининграде 
</t>
  </si>
  <si>
    <t>Подготовка проекта внесения изменений в документацию
 по планировке территории, утвержденную постановлением администрации городского округа 
«Город Калининград» от 24.06.2016 № 919  «Об утверждении проект планировки территории с проектом межевания в его составе в границах пр-кта Московский - ручей Восточный - территория СНТ «Чайка» - ул. Баженова - территория СНТ «Заря» - ул. Ялтинская - эстакада «Восточная»</t>
  </si>
  <si>
    <t>Подготовка проекта внесения изменений в документацию по планировке территории «Проект планировки территории с проектом межевания в его составе в границах ул. Ломоносова – просп. Советский – ул. Марш. Борзова в Центральном районе» в г. Калининграде»  от 30.10.2019
№ 392»</t>
  </si>
  <si>
    <t>Подготовка проекта схемы границ территорий, в которых допускается осуществление деятельности по их комплексному и устойчивому развитию, в г. Калининграде</t>
  </si>
  <si>
    <t>Оценка рыночной стоимости права на заключение договора о комплексном развитии  территорий в г. Калининграде</t>
  </si>
  <si>
    <t>Подготовка  проекта внесения изменений в проект
планировки  территории с проектом межевания в его
 составе, утвержденный постановлением администрации
 городского округа «Город Калининград» от 11.11.17 г.
 № 1484 «Об утверждении проекта планировки территории с проектом межевания в его составе в границах 
ул. Украинская – ул. Согласия – ул. Рассветная –
ул. Горького в Ленинградском районе»</t>
  </si>
  <si>
    <t xml:space="preserve">Внесение изменений в проект межевания  территории в составе документации  по  планировке территории, утвержденной постановлением администрации городского округа «Город Калининград» от 22.10.2014  № 1659   
«Об утверждении проекта планировки с проектом межевания в его составе территории в границах  ул. Суворова – ул. Железнодорожная – ул. Портовая – 
ул. Ген. Буткова – пр-кт Московский –
 ул. Горная – железная дорога в Ленинградском и Московском районах» </t>
  </si>
  <si>
    <t>Выполнение работ по разработке архитектурно-градостроительной концепции «Благоустройство территории, прилегающей к ручью Гагаринскому 
по ул. Ю. Гагарина - ул. Малоярославская в г. Калининграде»</t>
  </si>
  <si>
    <t>Подготовка документации по планировке территории с проектами межевания в их составе в целях реконструкции участка сети дождевой канализации диаметром 600 мм с устройством  очистных сооружений по ул. Льва Толстого в 
г. Калининграде</t>
  </si>
  <si>
    <t>Подготовка проекта планировки территории с проектом межевания в его составе в целях реконструкции участка сети дождевой канализации диаметром 1600 мм с устройством  очистных сооружений в районе ботанического сада в г. Калининграде</t>
  </si>
  <si>
    <t>Подготовка проекта планировки территории с проектом межевания в его составе в целях реконструкции участка сети дождевой канализации диаметром 900 мм с устройством  очистных сооружений по ул. Тельмана в 
г. Калининграде</t>
  </si>
  <si>
    <t xml:space="preserve"> Подготовка проекта планировки территории с проектом межевания в его составе в целях реконструкции участка сети дождевой канализации диаметром 400 мм с устройством  очистных сооружений по ул. Льва Толстого в 
г. Калининграде</t>
  </si>
  <si>
    <t>Подготовка проекта планировки территории с проектом межевания в его составе в целях реконструкции участка сети дождевой канализации диаметром 550 мм с устройством  очистных сооружений по ул. Тельмана в 
г. Калининграде</t>
  </si>
  <si>
    <t>Подготовка проекта планировки территории с проектом межевания в его составе в целях реконструкции участка сети дождевой канализации диаметром 350 мм с устройством  очистных сооружений по ул. Тельмана в 
г. Калининграде</t>
  </si>
  <si>
    <t>Подготовка проекта планировки территории с проектом межевания в его составе в целях в целях реконструкции участка сети дождевой канализации с устройством  очистных сооружений по ул. Тургенева, ул. Герцена в 
г. Калининграде</t>
  </si>
  <si>
    <t>Подготовка проекта планировки территории с проектом межевания в его составе в целях реконструкции участка сети дождевой канализации диаметром 750 мм с устройством  очистных сооружений по ул. Герцена в 
г. Калининграде</t>
  </si>
  <si>
    <t>Подготовка проекта планировки территории с проектом межевания в его составе в целях  реконструкции участка сети дождевой канализации диаметром 450 мм с устройством  очистных сооружений по ул. Колхозной в 
г. Калининграде</t>
  </si>
  <si>
    <t>Подготовка проекта планировки территории с проектом межевания в его составе в целях реконструкции участка сети дождевой канализации диаметром 700 мм с устройством  очистных сооружений по ул. Колхозной в 
г. Калининграде</t>
  </si>
  <si>
    <t>Выполнение работ по разработке архитектурно-градостроительной концепции «Благоустройство территорий, прилегающих к ручью Литовскому и  пруду Ялтинскому в г. Калининграде»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</si>
</sst>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[$-419]mmmm\ yyyy;@"/>
  </numFmts>
  <fonts count="2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i/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13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3" fillId="0" borderId="0" applyFont="0" applyFill="0" applyBorder="0" applyAlignment="0" applyProtection="0"/>
  </cellStyleXfs>
  <cellXfs count="114">
    <xf numFmtId="0" fontId="0" fillId="0" borderId="0" xfId="0"/>
    <xf numFmtId="0" fontId="0" fillId="0" borderId="1" xfId="0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0" xfId="0" applyFont="1"/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 shrinkToFit="1"/>
    </xf>
    <xf numFmtId="49" fontId="2" fillId="3" borderId="4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vertical="center" wrapText="1"/>
    </xf>
    <xf numFmtId="49" fontId="2" fillId="3" borderId="1" xfId="0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165" fontId="2" fillId="3" borderId="1" xfId="0" applyNumberFormat="1" applyFont="1" applyFill="1" applyBorder="1" applyAlignment="1">
      <alignment vertical="center" wrapText="1"/>
    </xf>
    <xf numFmtId="4" fontId="2" fillId="3" borderId="1" xfId="0" applyNumberFormat="1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0" fontId="0" fillId="3" borderId="0" xfId="0" applyFill="1"/>
    <xf numFmtId="49" fontId="2" fillId="0" borderId="1" xfId="0" applyNumberFormat="1" applyFont="1" applyBorder="1" applyAlignment="1" applyProtection="1">
      <alignment horizontal="left" vertical="center" wrapText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vertical="top" wrapText="1"/>
    </xf>
    <xf numFmtId="0" fontId="9" fillId="0" borderId="0" xfId="0" applyFont="1" applyAlignment="1">
      <alignment horizontal="centerContinuous" vertical="center" wrapText="1"/>
    </xf>
    <xf numFmtId="0" fontId="10" fillId="0" borderId="0" xfId="0" applyFont="1" applyAlignment="1">
      <alignment horizontal="centerContinuous" vertic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Continuous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13" fillId="4" borderId="1" xfId="0" applyFont="1" applyFill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0" fontId="10" fillId="0" borderId="0" xfId="0" applyFont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center" wrapText="1"/>
    </xf>
    <xf numFmtId="49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top" wrapText="1"/>
    </xf>
    <xf numFmtId="49" fontId="16" fillId="5" borderId="1" xfId="0" applyNumberFormat="1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horizontal="left" vertical="center" wrapText="1"/>
    </xf>
    <xf numFmtId="0" fontId="17" fillId="5" borderId="1" xfId="0" applyFont="1" applyFill="1" applyBorder="1" applyAlignment="1">
      <alignment vertical="top" wrapText="1"/>
    </xf>
    <xf numFmtId="0" fontId="17" fillId="5" borderId="1" xfId="0" applyFont="1" applyFill="1" applyBorder="1" applyAlignment="1">
      <alignment horizontal="center" vertical="center" wrapText="1"/>
    </xf>
    <xf numFmtId="0" fontId="16" fillId="5" borderId="0" xfId="0" applyFont="1" applyFill="1" applyAlignment="1">
      <alignment vertical="center" wrapText="1"/>
    </xf>
    <xf numFmtId="0" fontId="16" fillId="5" borderId="0" xfId="0" applyFont="1" applyFill="1" applyAlignment="1">
      <alignment wrapText="1"/>
    </xf>
    <xf numFmtId="0" fontId="18" fillId="5" borderId="1" xfId="0" applyFont="1" applyFill="1" applyBorder="1" applyAlignment="1">
      <alignment horizontal="left" vertical="center" wrapText="1"/>
    </xf>
    <xf numFmtId="2" fontId="16" fillId="5" borderId="1" xfId="0" applyNumberFormat="1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vertical="top" wrapText="1"/>
    </xf>
    <xf numFmtId="49" fontId="17" fillId="5" borderId="1" xfId="0" applyNumberFormat="1" applyFont="1" applyFill="1" applyBorder="1" applyAlignment="1">
      <alignment horizontal="center" vertical="center" wrapText="1"/>
    </xf>
    <xf numFmtId="49" fontId="16" fillId="6" borderId="1" xfId="0" applyNumberFormat="1" applyFont="1" applyFill="1" applyBorder="1" applyAlignment="1">
      <alignment horizontal="center" vertical="center" wrapText="1"/>
    </xf>
    <xf numFmtId="0" fontId="16" fillId="6" borderId="1" xfId="0" applyFont="1" applyFill="1" applyBorder="1" applyAlignment="1">
      <alignment horizontal="center" vertical="center" wrapText="1"/>
    </xf>
    <xf numFmtId="0" fontId="16" fillId="6" borderId="1" xfId="0" applyFont="1" applyFill="1" applyBorder="1" applyAlignment="1">
      <alignment vertical="top" wrapText="1"/>
    </xf>
    <xf numFmtId="0" fontId="17" fillId="6" borderId="1" xfId="0" applyFont="1" applyFill="1" applyBorder="1" applyAlignment="1">
      <alignment vertical="top" wrapText="1"/>
    </xf>
    <xf numFmtId="0" fontId="17" fillId="6" borderId="1" xfId="0" applyFont="1" applyFill="1" applyBorder="1" applyAlignment="1">
      <alignment horizontal="center" vertical="center" wrapText="1"/>
    </xf>
    <xf numFmtId="0" fontId="16" fillId="6" borderId="0" xfId="0" applyFont="1" applyFill="1" applyAlignment="1">
      <alignment vertical="center" wrapText="1"/>
    </xf>
    <xf numFmtId="0" fontId="16" fillId="6" borderId="0" xfId="0" applyFont="1" applyFill="1" applyAlignment="1">
      <alignment wrapText="1"/>
    </xf>
    <xf numFmtId="4" fontId="16" fillId="6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2" fontId="17" fillId="5" borderId="1" xfId="0" applyNumberFormat="1" applyFont="1" applyFill="1" applyBorder="1" applyAlignment="1">
      <alignment horizontal="center" vertical="center" wrapText="1"/>
    </xf>
    <xf numFmtId="4" fontId="16" fillId="5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top" wrapText="1"/>
    </xf>
    <xf numFmtId="0" fontId="15" fillId="4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wrapText="1"/>
    </xf>
    <xf numFmtId="0" fontId="10" fillId="0" borderId="0" xfId="0" applyFont="1" applyFill="1" applyAlignment="1">
      <alignment vertical="center" wrapText="1"/>
    </xf>
    <xf numFmtId="0" fontId="10" fillId="0" borderId="0" xfId="0" applyFont="1" applyFill="1" applyBorder="1" applyAlignment="1">
      <alignment wrapText="1"/>
    </xf>
    <xf numFmtId="0" fontId="10" fillId="0" borderId="0" xfId="0" applyFont="1" applyFill="1" applyAlignment="1">
      <alignment horizontal="centerContinuous" vertical="center" wrapText="1"/>
    </xf>
    <xf numFmtId="0" fontId="10" fillId="0" borderId="0" xfId="0" applyFont="1" applyFill="1" applyAlignment="1">
      <alignment horizontal="center" vertical="center" wrapText="1"/>
    </xf>
    <xf numFmtId="0" fontId="10" fillId="0" borderId="1" xfId="0" applyFont="1" applyFill="1" applyBorder="1" applyAlignment="1">
      <alignment horizontal="centerContinuous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top" wrapText="1"/>
    </xf>
    <xf numFmtId="4" fontId="16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vertical="center" wrapText="1"/>
    </xf>
    <xf numFmtId="0" fontId="16" fillId="0" borderId="0" xfId="0" applyFont="1" applyFill="1" applyBorder="1" applyAlignment="1">
      <alignment wrapText="1"/>
    </xf>
    <xf numFmtId="0" fontId="16" fillId="0" borderId="0" xfId="0" applyFont="1" applyFill="1" applyAlignment="1">
      <alignment wrapText="1"/>
    </xf>
    <xf numFmtId="1" fontId="16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 applyProtection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2" fontId="16" fillId="0" borderId="1" xfId="0" applyNumberFormat="1" applyFont="1" applyFill="1" applyBorder="1" applyAlignment="1">
      <alignment horizontal="center" vertical="center" wrapText="1"/>
    </xf>
    <xf numFmtId="4" fontId="16" fillId="0" borderId="0" xfId="0" applyNumberFormat="1" applyFont="1" applyFill="1" applyAlignment="1">
      <alignment vertical="center" wrapText="1"/>
    </xf>
    <xf numFmtId="4" fontId="16" fillId="0" borderId="0" xfId="0" applyNumberFormat="1" applyFont="1" applyFill="1" applyBorder="1" applyAlignment="1">
      <alignment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top" wrapText="1"/>
    </xf>
    <xf numFmtId="1" fontId="10" fillId="0" borderId="1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vertical="center" wrapText="1"/>
    </xf>
    <xf numFmtId="0" fontId="12" fillId="0" borderId="1" xfId="0" applyFont="1" applyFill="1" applyBorder="1" applyAlignment="1">
      <alignment vertical="top" wrapText="1"/>
    </xf>
    <xf numFmtId="165" fontId="16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  <xf numFmtId="4" fontId="10" fillId="0" borderId="0" xfId="0" applyNumberFormat="1" applyFont="1" applyFill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left" vertical="center" wrapText="1"/>
    </xf>
    <xf numFmtId="0" fontId="19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6 2" xfId="6"/>
    <cellStyle name="Финансовый 2" xfId="7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zoomScale="76" zoomScaleNormal="76" zoomScaleSheetLayoutView="76" workbookViewId="0"/>
  </sheetViews>
  <sheetFormatPr defaultColWidth="8.85546875" defaultRowHeight="15.75" x14ac:dyDescent="0.25"/>
  <cols>
    <col min="1" max="1" width="11.140625" style="28" customWidth="1"/>
    <col min="2" max="2" width="11.7109375" style="28" customWidth="1"/>
    <col min="3" max="3" width="6.5703125" style="28" bestFit="1" customWidth="1"/>
    <col min="4" max="4" width="12.7109375" style="28" customWidth="1"/>
    <col min="5" max="5" width="17.85546875" style="28" customWidth="1"/>
    <col min="6" max="6" width="53.85546875" style="28" customWidth="1"/>
    <col min="7" max="7" width="22.140625" style="28" customWidth="1"/>
    <col min="8" max="8" width="7.5703125" style="28" customWidth="1"/>
    <col min="9" max="9" width="11.140625" style="28" customWidth="1"/>
    <col min="10" max="10" width="15" style="28" customWidth="1"/>
    <col min="11" max="11" width="8.140625" style="28" customWidth="1"/>
    <col min="12" max="12" width="12" style="28" customWidth="1"/>
    <col min="13" max="13" width="13" style="28" customWidth="1"/>
    <col min="14" max="15" width="15.42578125" style="28" customWidth="1"/>
    <col min="16" max="16" width="8.85546875" style="35"/>
    <col min="17" max="17" width="10.7109375" style="35" customWidth="1"/>
    <col min="18" max="16384" width="8.85546875" style="28"/>
  </cols>
  <sheetData>
    <row r="1" spans="1:17" ht="18.75" x14ac:dyDescent="0.25">
      <c r="A1" s="26" t="s">
        <v>90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</row>
    <row r="2" spans="1:17" ht="18.75" x14ac:dyDescent="0.25">
      <c r="A2" s="26" t="s">
        <v>123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</row>
    <row r="4" spans="1:17" ht="31.5" x14ac:dyDescent="0.25">
      <c r="A4" s="103" t="s">
        <v>91</v>
      </c>
      <c r="B4" s="103" t="s">
        <v>4</v>
      </c>
      <c r="C4" s="103" t="s">
        <v>92</v>
      </c>
      <c r="D4" s="29" t="s">
        <v>50</v>
      </c>
      <c r="E4" s="29"/>
      <c r="F4" s="103" t="s">
        <v>93</v>
      </c>
      <c r="G4" s="29" t="s">
        <v>17</v>
      </c>
      <c r="H4" s="29"/>
      <c r="I4" s="29"/>
      <c r="J4" s="29"/>
      <c r="K4" s="29" t="s">
        <v>94</v>
      </c>
      <c r="L4" s="29"/>
      <c r="M4" s="29"/>
      <c r="N4" s="29"/>
      <c r="O4" s="29"/>
    </row>
    <row r="5" spans="1:17" ht="47.25" x14ac:dyDescent="0.25">
      <c r="A5" s="103"/>
      <c r="B5" s="103"/>
      <c r="C5" s="103"/>
      <c r="D5" s="36" t="s">
        <v>51</v>
      </c>
      <c r="E5" s="36" t="s">
        <v>52</v>
      </c>
      <c r="F5" s="103"/>
      <c r="G5" s="36" t="s">
        <v>18</v>
      </c>
      <c r="H5" s="36" t="s">
        <v>95</v>
      </c>
      <c r="I5" s="36" t="s">
        <v>96</v>
      </c>
      <c r="J5" s="36" t="s">
        <v>54</v>
      </c>
      <c r="K5" s="36">
        <v>2020</v>
      </c>
      <c r="L5" s="36" t="s">
        <v>46</v>
      </c>
      <c r="M5" s="36">
        <v>2021</v>
      </c>
      <c r="N5" s="36">
        <v>2022</v>
      </c>
      <c r="O5" s="36">
        <v>2023</v>
      </c>
    </row>
    <row r="6" spans="1:17" x14ac:dyDescent="0.25">
      <c r="A6" s="24">
        <v>1</v>
      </c>
      <c r="B6" s="24">
        <v>2</v>
      </c>
      <c r="C6" s="24">
        <v>3</v>
      </c>
      <c r="D6" s="24">
        <v>4</v>
      </c>
      <c r="E6" s="24">
        <v>5</v>
      </c>
      <c r="F6" s="24">
        <v>6</v>
      </c>
      <c r="G6" s="24">
        <v>7</v>
      </c>
      <c r="H6" s="24">
        <v>8</v>
      </c>
      <c r="I6" s="24">
        <v>9</v>
      </c>
      <c r="J6" s="24">
        <v>10</v>
      </c>
      <c r="K6" s="24">
        <v>11</v>
      </c>
      <c r="L6" s="24">
        <v>12</v>
      </c>
      <c r="M6" s="24">
        <v>13</v>
      </c>
      <c r="N6" s="24">
        <v>14</v>
      </c>
      <c r="O6" s="24">
        <v>15</v>
      </c>
    </row>
    <row r="7" spans="1:17" s="60" customFormat="1" ht="31.5" x14ac:dyDescent="0.25">
      <c r="A7" s="54" t="s">
        <v>58</v>
      </c>
      <c r="B7" s="55" t="s">
        <v>97</v>
      </c>
      <c r="C7" s="55">
        <v>164</v>
      </c>
      <c r="D7" s="55" t="s">
        <v>97</v>
      </c>
      <c r="E7" s="55" t="s">
        <v>97</v>
      </c>
      <c r="F7" s="56" t="s">
        <v>87</v>
      </c>
      <c r="G7" s="57" t="s">
        <v>124</v>
      </c>
      <c r="H7" s="58" t="s">
        <v>80</v>
      </c>
      <c r="I7" s="58">
        <v>13</v>
      </c>
      <c r="J7" s="54"/>
      <c r="K7" s="61">
        <f>K8+K28+K30</f>
        <v>0</v>
      </c>
      <c r="L7" s="61">
        <f>L8+L28+L30</f>
        <v>12252.8</v>
      </c>
      <c r="M7" s="61">
        <f>M8+M28+M30</f>
        <v>10080.799999999999</v>
      </c>
      <c r="N7" s="61">
        <f>N8+N28+N30</f>
        <v>2172</v>
      </c>
      <c r="O7" s="61">
        <f>O8+O28+O30</f>
        <v>0</v>
      </c>
      <c r="P7" s="59"/>
      <c r="Q7" s="59"/>
    </row>
    <row r="8" spans="1:17" s="49" customFormat="1" ht="73.5" customHeight="1" x14ac:dyDescent="0.25">
      <c r="A8" s="43" t="s">
        <v>58</v>
      </c>
      <c r="B8" s="44">
        <v>40416</v>
      </c>
      <c r="C8" s="44">
        <v>164</v>
      </c>
      <c r="D8" s="44">
        <v>27300052</v>
      </c>
      <c r="E8" s="44" t="s">
        <v>105</v>
      </c>
      <c r="F8" s="45" t="s">
        <v>98</v>
      </c>
      <c r="G8" s="46" t="s">
        <v>124</v>
      </c>
      <c r="H8" s="47" t="s">
        <v>80</v>
      </c>
      <c r="I8" s="44">
        <f>SUM(I9:I25)</f>
        <v>20</v>
      </c>
      <c r="J8" s="44"/>
      <c r="K8" s="65">
        <f>SUM(K9:K25)</f>
        <v>0</v>
      </c>
      <c r="L8" s="51">
        <f>SUM(L9:L25)</f>
        <v>10997.099999999999</v>
      </c>
      <c r="M8" s="51">
        <f>SUM(M9:M25)</f>
        <v>8825.0999999999985</v>
      </c>
      <c r="N8" s="51">
        <f>SUM(N9:N25)</f>
        <v>2172</v>
      </c>
      <c r="O8" s="51">
        <f>SUM(O9:O25)</f>
        <v>0</v>
      </c>
      <c r="P8" s="48" t="s">
        <v>131</v>
      </c>
      <c r="Q8" s="48"/>
    </row>
    <row r="9" spans="1:17" ht="63" x14ac:dyDescent="0.25">
      <c r="A9" s="30" t="s">
        <v>58</v>
      </c>
      <c r="B9" s="36">
        <v>40416</v>
      </c>
      <c r="C9" s="36">
        <v>164</v>
      </c>
      <c r="D9" s="36">
        <v>27300052</v>
      </c>
      <c r="E9" s="36" t="s">
        <v>105</v>
      </c>
      <c r="F9" s="33" t="s">
        <v>100</v>
      </c>
      <c r="G9" s="38" t="s">
        <v>124</v>
      </c>
      <c r="H9" s="36" t="s">
        <v>80</v>
      </c>
      <c r="I9" s="39">
        <v>1</v>
      </c>
      <c r="J9" s="40" t="s">
        <v>125</v>
      </c>
      <c r="K9" s="62"/>
      <c r="L9" s="63">
        <f t="shared" ref="L9:L26" si="0">SUM(M9:O9)</f>
        <v>990</v>
      </c>
      <c r="M9" s="66">
        <v>990</v>
      </c>
      <c r="N9" s="66"/>
      <c r="O9" s="62"/>
    </row>
    <row r="10" spans="1:17" ht="63" x14ac:dyDescent="0.25">
      <c r="A10" s="30" t="s">
        <v>58</v>
      </c>
      <c r="B10" s="36">
        <v>40416</v>
      </c>
      <c r="C10" s="36">
        <v>164</v>
      </c>
      <c r="D10" s="36">
        <v>27300052</v>
      </c>
      <c r="E10" s="36" t="s">
        <v>105</v>
      </c>
      <c r="F10" s="33" t="s">
        <v>108</v>
      </c>
      <c r="G10" s="38" t="s">
        <v>124</v>
      </c>
      <c r="H10" s="36" t="s">
        <v>80</v>
      </c>
      <c r="I10" s="39">
        <v>1</v>
      </c>
      <c r="J10" s="40" t="s">
        <v>132</v>
      </c>
      <c r="K10" s="62"/>
      <c r="L10" s="63">
        <f t="shared" si="0"/>
        <v>384.77</v>
      </c>
      <c r="M10" s="66">
        <v>384.77</v>
      </c>
      <c r="N10" s="66"/>
      <c r="O10" s="62"/>
    </row>
    <row r="11" spans="1:17" ht="63" x14ac:dyDescent="0.25">
      <c r="A11" s="30" t="s">
        <v>58</v>
      </c>
      <c r="B11" s="36">
        <v>40416</v>
      </c>
      <c r="C11" s="36">
        <v>164</v>
      </c>
      <c r="D11" s="36">
        <v>27300052</v>
      </c>
      <c r="E11" s="36" t="s">
        <v>105</v>
      </c>
      <c r="F11" s="33" t="s">
        <v>112</v>
      </c>
      <c r="G11" s="38" t="s">
        <v>124</v>
      </c>
      <c r="H11" s="36" t="s">
        <v>80</v>
      </c>
      <c r="I11" s="39">
        <v>1</v>
      </c>
      <c r="J11" s="40" t="s">
        <v>133</v>
      </c>
      <c r="K11" s="62"/>
      <c r="L11" s="63">
        <f t="shared" si="0"/>
        <v>1437.21</v>
      </c>
      <c r="M11" s="66">
        <v>787.21</v>
      </c>
      <c r="N11" s="66">
        <v>650</v>
      </c>
      <c r="O11" s="62"/>
    </row>
    <row r="12" spans="1:17" ht="74.25" customHeight="1" x14ac:dyDescent="0.25">
      <c r="A12" s="30" t="s">
        <v>58</v>
      </c>
      <c r="B12" s="36">
        <v>40416</v>
      </c>
      <c r="C12" s="36">
        <v>164</v>
      </c>
      <c r="D12" s="36">
        <v>27300052</v>
      </c>
      <c r="E12" s="36" t="s">
        <v>105</v>
      </c>
      <c r="F12" s="33" t="s">
        <v>113</v>
      </c>
      <c r="G12" s="38" t="s">
        <v>124</v>
      </c>
      <c r="H12" s="36" t="s">
        <v>80</v>
      </c>
      <c r="I12" s="39">
        <v>1</v>
      </c>
      <c r="J12" s="40" t="s">
        <v>133</v>
      </c>
      <c r="K12" s="62"/>
      <c r="L12" s="63">
        <f t="shared" si="0"/>
        <v>4242</v>
      </c>
      <c r="M12" s="66">
        <v>2720</v>
      </c>
      <c r="N12" s="66">
        <v>1522</v>
      </c>
      <c r="O12" s="62"/>
    </row>
    <row r="13" spans="1:17" ht="110.25" x14ac:dyDescent="0.25">
      <c r="A13" s="30" t="s">
        <v>58</v>
      </c>
      <c r="B13" s="36">
        <v>40416</v>
      </c>
      <c r="C13" s="36">
        <v>164</v>
      </c>
      <c r="D13" s="36">
        <v>27300052</v>
      </c>
      <c r="E13" s="36" t="s">
        <v>105</v>
      </c>
      <c r="F13" s="33" t="s">
        <v>110</v>
      </c>
      <c r="G13" s="38" t="s">
        <v>124</v>
      </c>
      <c r="H13" s="36" t="s">
        <v>80</v>
      </c>
      <c r="I13" s="39">
        <v>1</v>
      </c>
      <c r="J13" s="40" t="s">
        <v>132</v>
      </c>
      <c r="K13" s="62"/>
      <c r="L13" s="63">
        <f t="shared" si="0"/>
        <v>628</v>
      </c>
      <c r="M13" s="66">
        <v>628</v>
      </c>
      <c r="N13" s="66"/>
      <c r="O13" s="62"/>
    </row>
    <row r="14" spans="1:17" ht="101.25" customHeight="1" x14ac:dyDescent="0.25">
      <c r="A14" s="30" t="s">
        <v>58</v>
      </c>
      <c r="B14" s="36">
        <v>40416</v>
      </c>
      <c r="C14" s="36">
        <v>164</v>
      </c>
      <c r="D14" s="36">
        <v>27300052</v>
      </c>
      <c r="E14" s="36" t="s">
        <v>105</v>
      </c>
      <c r="F14" s="33" t="s">
        <v>114</v>
      </c>
      <c r="G14" s="38" t="s">
        <v>124</v>
      </c>
      <c r="H14" s="36" t="s">
        <v>80</v>
      </c>
      <c r="I14" s="39">
        <v>1</v>
      </c>
      <c r="J14" s="40" t="s">
        <v>125</v>
      </c>
      <c r="K14" s="62"/>
      <c r="L14" s="63">
        <f t="shared" si="0"/>
        <v>393.9</v>
      </c>
      <c r="M14" s="66">
        <v>393.9</v>
      </c>
      <c r="N14" s="66"/>
      <c r="O14" s="62"/>
      <c r="Q14" s="35" t="s">
        <v>104</v>
      </c>
    </row>
    <row r="15" spans="1:17" ht="31.5" x14ac:dyDescent="0.25">
      <c r="A15" s="30" t="s">
        <v>58</v>
      </c>
      <c r="B15" s="36">
        <v>40416</v>
      </c>
      <c r="C15" s="36">
        <v>164</v>
      </c>
      <c r="D15" s="36">
        <v>27300052</v>
      </c>
      <c r="E15" s="36" t="s">
        <v>105</v>
      </c>
      <c r="F15" s="32" t="s">
        <v>115</v>
      </c>
      <c r="G15" s="38" t="s">
        <v>124</v>
      </c>
      <c r="H15" s="36" t="s">
        <v>80</v>
      </c>
      <c r="I15" s="39">
        <v>1</v>
      </c>
      <c r="J15" s="40" t="s">
        <v>125</v>
      </c>
      <c r="K15" s="62"/>
      <c r="L15" s="63">
        <f t="shared" si="0"/>
        <v>64.7</v>
      </c>
      <c r="M15" s="66">
        <v>64.7</v>
      </c>
      <c r="N15" s="66"/>
      <c r="O15" s="62"/>
    </row>
    <row r="16" spans="1:17" ht="47.25" x14ac:dyDescent="0.25">
      <c r="A16" s="30" t="s">
        <v>58</v>
      </c>
      <c r="B16" s="36">
        <v>40416</v>
      </c>
      <c r="C16" s="36">
        <v>164</v>
      </c>
      <c r="D16" s="36">
        <v>27300052</v>
      </c>
      <c r="E16" s="36" t="s">
        <v>105</v>
      </c>
      <c r="F16" s="33" t="s">
        <v>117</v>
      </c>
      <c r="G16" s="38" t="s">
        <v>124</v>
      </c>
      <c r="H16" s="36" t="s">
        <v>80</v>
      </c>
      <c r="I16" s="39">
        <v>1</v>
      </c>
      <c r="J16" s="40" t="s">
        <v>125</v>
      </c>
      <c r="K16" s="62"/>
      <c r="L16" s="63">
        <f t="shared" si="0"/>
        <v>270</v>
      </c>
      <c r="M16" s="66">
        <v>270</v>
      </c>
      <c r="N16" s="66"/>
      <c r="O16" s="62"/>
      <c r="Q16" s="35" t="s">
        <v>109</v>
      </c>
    </row>
    <row r="17" spans="1:17" ht="47.25" x14ac:dyDescent="0.25">
      <c r="A17" s="30" t="s">
        <v>58</v>
      </c>
      <c r="B17" s="36">
        <v>40416</v>
      </c>
      <c r="C17" s="36">
        <v>164</v>
      </c>
      <c r="D17" s="36">
        <v>27300052</v>
      </c>
      <c r="E17" s="36" t="s">
        <v>105</v>
      </c>
      <c r="F17" s="33" t="s">
        <v>118</v>
      </c>
      <c r="G17" s="38" t="s">
        <v>124</v>
      </c>
      <c r="H17" s="36" t="s">
        <v>80</v>
      </c>
      <c r="I17" s="39">
        <v>1</v>
      </c>
      <c r="J17" s="40" t="s">
        <v>125</v>
      </c>
      <c r="K17" s="62"/>
      <c r="L17" s="63">
        <f t="shared" si="0"/>
        <v>330</v>
      </c>
      <c r="M17" s="66">
        <v>330</v>
      </c>
      <c r="N17" s="66"/>
      <c r="O17" s="62"/>
    </row>
    <row r="18" spans="1:17" ht="121.5" customHeight="1" x14ac:dyDescent="0.25">
      <c r="A18" s="30" t="s">
        <v>58</v>
      </c>
      <c r="B18" s="36">
        <v>40416</v>
      </c>
      <c r="C18" s="36">
        <v>164</v>
      </c>
      <c r="D18" s="36">
        <v>27300052</v>
      </c>
      <c r="E18" s="36" t="s">
        <v>105</v>
      </c>
      <c r="F18" s="33" t="s">
        <v>121</v>
      </c>
      <c r="G18" s="38" t="s">
        <v>124</v>
      </c>
      <c r="H18" s="36" t="s">
        <v>80</v>
      </c>
      <c r="I18" s="39">
        <v>1</v>
      </c>
      <c r="J18" s="40" t="s">
        <v>125</v>
      </c>
      <c r="K18" s="62"/>
      <c r="L18" s="63">
        <f t="shared" si="0"/>
        <v>215</v>
      </c>
      <c r="M18" s="66">
        <v>215</v>
      </c>
      <c r="N18" s="66"/>
      <c r="O18" s="62"/>
    </row>
    <row r="19" spans="1:17" ht="126" x14ac:dyDescent="0.25">
      <c r="A19" s="30" t="s">
        <v>58</v>
      </c>
      <c r="B19" s="36">
        <v>40416</v>
      </c>
      <c r="C19" s="36">
        <v>164</v>
      </c>
      <c r="D19" s="36">
        <v>27300052</v>
      </c>
      <c r="E19" s="36" t="s">
        <v>105</v>
      </c>
      <c r="F19" s="33" t="s">
        <v>122</v>
      </c>
      <c r="G19" s="38" t="s">
        <v>124</v>
      </c>
      <c r="H19" s="36" t="s">
        <v>80</v>
      </c>
      <c r="I19" s="39">
        <v>1</v>
      </c>
      <c r="J19" s="40" t="s">
        <v>125</v>
      </c>
      <c r="K19" s="62"/>
      <c r="L19" s="63">
        <f t="shared" si="0"/>
        <v>390</v>
      </c>
      <c r="M19" s="66">
        <v>390</v>
      </c>
      <c r="N19" s="66"/>
      <c r="O19" s="62"/>
    </row>
    <row r="20" spans="1:17" ht="63" x14ac:dyDescent="0.25">
      <c r="A20" s="30" t="s">
        <v>58</v>
      </c>
      <c r="B20" s="36">
        <v>40416</v>
      </c>
      <c r="C20" s="36">
        <v>164</v>
      </c>
      <c r="D20" s="36">
        <v>27300052</v>
      </c>
      <c r="E20" s="36" t="s">
        <v>105</v>
      </c>
      <c r="F20" s="34" t="s">
        <v>119</v>
      </c>
      <c r="G20" s="38" t="s">
        <v>124</v>
      </c>
      <c r="H20" s="36" t="s">
        <v>80</v>
      </c>
      <c r="I20" s="39">
        <v>1</v>
      </c>
      <c r="J20" s="40" t="s">
        <v>132</v>
      </c>
      <c r="K20" s="62"/>
      <c r="L20" s="63">
        <f t="shared" si="0"/>
        <v>156.9</v>
      </c>
      <c r="M20" s="66">
        <v>156.9</v>
      </c>
      <c r="N20" s="66"/>
      <c r="O20" s="62"/>
    </row>
    <row r="21" spans="1:17" ht="47.25" x14ac:dyDescent="0.25">
      <c r="A21" s="30" t="s">
        <v>58</v>
      </c>
      <c r="B21" s="36">
        <v>40416</v>
      </c>
      <c r="C21" s="36">
        <v>164</v>
      </c>
      <c r="D21" s="36">
        <v>27300052</v>
      </c>
      <c r="E21" s="36" t="s">
        <v>105</v>
      </c>
      <c r="F21" s="33" t="s">
        <v>111</v>
      </c>
      <c r="G21" s="38" t="s">
        <v>124</v>
      </c>
      <c r="H21" s="36" t="s">
        <v>80</v>
      </c>
      <c r="I21" s="39">
        <v>1</v>
      </c>
      <c r="J21" s="40" t="s">
        <v>125</v>
      </c>
      <c r="K21" s="62"/>
      <c r="L21" s="63">
        <f t="shared" si="0"/>
        <v>100</v>
      </c>
      <c r="M21" s="66">
        <v>100</v>
      </c>
      <c r="N21" s="66"/>
      <c r="O21" s="62"/>
    </row>
    <row r="22" spans="1:17" ht="47.25" x14ac:dyDescent="0.25">
      <c r="A22" s="30" t="s">
        <v>58</v>
      </c>
      <c r="B22" s="37">
        <v>40416</v>
      </c>
      <c r="C22" s="36">
        <v>164</v>
      </c>
      <c r="D22" s="36">
        <v>27300052</v>
      </c>
      <c r="E22" s="36" t="s">
        <v>105</v>
      </c>
      <c r="F22" s="33" t="s">
        <v>116</v>
      </c>
      <c r="G22" s="38" t="s">
        <v>124</v>
      </c>
      <c r="H22" s="36" t="s">
        <v>80</v>
      </c>
      <c r="I22" s="39">
        <v>1</v>
      </c>
      <c r="J22" s="40" t="s">
        <v>134</v>
      </c>
      <c r="K22" s="62"/>
      <c r="L22" s="63">
        <f t="shared" si="0"/>
        <v>280</v>
      </c>
      <c r="M22" s="66">
        <v>280</v>
      </c>
      <c r="N22" s="66"/>
      <c r="O22" s="62"/>
      <c r="Q22" s="35" t="s">
        <v>109</v>
      </c>
    </row>
    <row r="23" spans="1:17" ht="31.5" x14ac:dyDescent="0.25">
      <c r="A23" s="30"/>
      <c r="B23" s="37">
        <v>40416</v>
      </c>
      <c r="C23" s="37">
        <v>164</v>
      </c>
      <c r="D23" s="37">
        <v>27300052</v>
      </c>
      <c r="E23" s="37" t="s">
        <v>105</v>
      </c>
      <c r="F23" s="33" t="s">
        <v>101</v>
      </c>
      <c r="G23" s="38" t="s">
        <v>124</v>
      </c>
      <c r="H23" s="37" t="s">
        <v>80</v>
      </c>
      <c r="I23" s="39">
        <v>3</v>
      </c>
      <c r="J23" s="40" t="s">
        <v>132</v>
      </c>
      <c r="K23" s="62"/>
      <c r="L23" s="63">
        <f t="shared" si="0"/>
        <v>914.62</v>
      </c>
      <c r="M23" s="66">
        <v>914.62</v>
      </c>
      <c r="N23" s="66"/>
      <c r="O23" s="62"/>
    </row>
    <row r="24" spans="1:17" ht="63" x14ac:dyDescent="0.25">
      <c r="A24" s="30"/>
      <c r="B24" s="37">
        <v>40416</v>
      </c>
      <c r="C24" s="37">
        <v>164</v>
      </c>
      <c r="D24" s="37">
        <v>27300052</v>
      </c>
      <c r="E24" s="37" t="s">
        <v>105</v>
      </c>
      <c r="F24" s="33" t="s">
        <v>135</v>
      </c>
      <c r="G24" s="38" t="s">
        <v>124</v>
      </c>
      <c r="H24" s="37" t="s">
        <v>80</v>
      </c>
      <c r="I24" s="39">
        <v>1</v>
      </c>
      <c r="J24" s="40" t="s">
        <v>132</v>
      </c>
      <c r="K24" s="62"/>
      <c r="L24" s="63">
        <f t="shared" si="0"/>
        <v>50</v>
      </c>
      <c r="M24" s="66">
        <v>50</v>
      </c>
      <c r="N24" s="66"/>
      <c r="O24" s="62"/>
    </row>
    <row r="25" spans="1:17" ht="47.25" x14ac:dyDescent="0.25">
      <c r="A25" s="30"/>
      <c r="B25" s="36">
        <v>40416</v>
      </c>
      <c r="C25" s="37">
        <v>164</v>
      </c>
      <c r="D25" s="37">
        <v>27300052</v>
      </c>
      <c r="E25" s="37" t="s">
        <v>105</v>
      </c>
      <c r="F25" s="33" t="s">
        <v>120</v>
      </c>
      <c r="G25" s="38" t="s">
        <v>124</v>
      </c>
      <c r="H25" s="37" t="s">
        <v>80</v>
      </c>
      <c r="I25" s="39">
        <v>2</v>
      </c>
      <c r="J25" s="40" t="s">
        <v>133</v>
      </c>
      <c r="K25" s="62"/>
      <c r="L25" s="63">
        <f t="shared" si="0"/>
        <v>150</v>
      </c>
      <c r="M25" s="66">
        <v>150</v>
      </c>
      <c r="N25" s="66"/>
      <c r="O25" s="62"/>
    </row>
    <row r="26" spans="1:17" ht="47.25" x14ac:dyDescent="0.25">
      <c r="A26" s="30" t="s">
        <v>58</v>
      </c>
      <c r="B26" s="39">
        <v>40417</v>
      </c>
      <c r="C26" s="36">
        <v>164</v>
      </c>
      <c r="D26" s="36">
        <v>27300052</v>
      </c>
      <c r="E26" s="36" t="s">
        <v>105</v>
      </c>
      <c r="F26" s="31" t="s">
        <v>99</v>
      </c>
      <c r="G26" s="68" t="s">
        <v>137</v>
      </c>
      <c r="H26" s="69" t="s">
        <v>80</v>
      </c>
      <c r="I26" s="36">
        <v>1</v>
      </c>
      <c r="J26" s="30"/>
      <c r="K26" s="62">
        <f>SUM(K27)</f>
        <v>700</v>
      </c>
      <c r="L26" s="63">
        <f t="shared" si="0"/>
        <v>0</v>
      </c>
      <c r="M26" s="66"/>
      <c r="N26" s="66"/>
      <c r="O26" s="62"/>
    </row>
    <row r="27" spans="1:17" ht="47.25" x14ac:dyDescent="0.25">
      <c r="A27" s="30" t="s">
        <v>58</v>
      </c>
      <c r="B27" s="39">
        <v>40417</v>
      </c>
      <c r="C27" s="36">
        <v>164</v>
      </c>
      <c r="D27" s="36">
        <v>27300052</v>
      </c>
      <c r="E27" s="36" t="s">
        <v>105</v>
      </c>
      <c r="F27" s="42" t="s">
        <v>126</v>
      </c>
      <c r="G27" s="68" t="s">
        <v>137</v>
      </c>
      <c r="H27" s="69" t="s">
        <v>80</v>
      </c>
      <c r="I27" s="41">
        <v>1</v>
      </c>
      <c r="J27" s="40" t="s">
        <v>133</v>
      </c>
      <c r="K27" s="63">
        <v>700</v>
      </c>
      <c r="L27" s="63">
        <f>SUM(M27:O27)</f>
        <v>1400</v>
      </c>
      <c r="M27" s="67">
        <v>700</v>
      </c>
      <c r="N27" s="67">
        <v>700</v>
      </c>
      <c r="O27" s="63"/>
    </row>
    <row r="28" spans="1:17" s="48" customFormat="1" ht="63" x14ac:dyDescent="0.2">
      <c r="A28" s="43" t="s">
        <v>59</v>
      </c>
      <c r="B28" s="44" t="s">
        <v>97</v>
      </c>
      <c r="C28" s="44">
        <v>164</v>
      </c>
      <c r="D28" s="44" t="s">
        <v>97</v>
      </c>
      <c r="E28" s="44" t="s">
        <v>97</v>
      </c>
      <c r="F28" s="50" t="s">
        <v>138</v>
      </c>
      <c r="G28" s="46" t="s">
        <v>124</v>
      </c>
      <c r="H28" s="47" t="s">
        <v>80</v>
      </c>
      <c r="I28" s="44">
        <f>SUM(I29)</f>
        <v>0</v>
      </c>
      <c r="J28" s="44"/>
      <c r="K28" s="51">
        <f t="shared" ref="K28:O28" si="1">SUM(K29)</f>
        <v>0</v>
      </c>
      <c r="L28" s="64">
        <f t="shared" ref="L28:L29" si="2">SUM(M28:O28)</f>
        <v>0</v>
      </c>
      <c r="M28" s="51">
        <f t="shared" si="1"/>
        <v>0</v>
      </c>
      <c r="N28" s="51">
        <f t="shared" si="1"/>
        <v>0</v>
      </c>
      <c r="O28" s="51">
        <f t="shared" si="1"/>
        <v>0</v>
      </c>
    </row>
    <row r="29" spans="1:17" s="35" customFormat="1" ht="63" x14ac:dyDescent="0.2">
      <c r="A29" s="30" t="s">
        <v>59</v>
      </c>
      <c r="B29" s="36">
        <v>40419</v>
      </c>
      <c r="C29" s="40" t="s">
        <v>129</v>
      </c>
      <c r="D29" s="36">
        <v>27300037</v>
      </c>
      <c r="E29" s="36" t="s">
        <v>136</v>
      </c>
      <c r="F29" s="32" t="s">
        <v>102</v>
      </c>
      <c r="G29" s="38" t="s">
        <v>124</v>
      </c>
      <c r="H29" s="36" t="s">
        <v>80</v>
      </c>
      <c r="I29" s="36">
        <v>0</v>
      </c>
      <c r="J29" s="30"/>
      <c r="K29" s="62">
        <v>0</v>
      </c>
      <c r="L29" s="63">
        <f t="shared" si="2"/>
        <v>0</v>
      </c>
      <c r="M29" s="62">
        <v>0</v>
      </c>
      <c r="N29" s="62">
        <v>0</v>
      </c>
      <c r="O29" s="62">
        <v>0</v>
      </c>
    </row>
    <row r="30" spans="1:17" s="48" customFormat="1" ht="31.5" x14ac:dyDescent="0.2">
      <c r="A30" s="43" t="s">
        <v>89</v>
      </c>
      <c r="B30" s="44" t="s">
        <v>97</v>
      </c>
      <c r="C30" s="53" t="s">
        <v>130</v>
      </c>
      <c r="D30" s="44" t="s">
        <v>97</v>
      </c>
      <c r="E30" s="44" t="s">
        <v>97</v>
      </c>
      <c r="F30" s="45" t="s">
        <v>88</v>
      </c>
      <c r="G30" s="52"/>
      <c r="H30" s="44" t="s">
        <v>80</v>
      </c>
      <c r="I30" s="44"/>
      <c r="J30" s="43"/>
      <c r="K30" s="65">
        <f>SUM(K31:K32)</f>
        <v>0</v>
      </c>
      <c r="L30" s="65">
        <f>SUM(L31:L32)</f>
        <v>1255.7</v>
      </c>
      <c r="M30" s="65">
        <f t="shared" ref="M30:O30" si="3">SUM(M31:M32)</f>
        <v>1255.7</v>
      </c>
      <c r="N30" s="65">
        <f t="shared" si="3"/>
        <v>0</v>
      </c>
      <c r="O30" s="65">
        <f t="shared" si="3"/>
        <v>0</v>
      </c>
    </row>
    <row r="31" spans="1:17" s="35" customFormat="1" ht="63" x14ac:dyDescent="0.2">
      <c r="A31" s="30" t="s">
        <v>89</v>
      </c>
      <c r="B31" s="36">
        <v>40420</v>
      </c>
      <c r="C31" s="40" t="s">
        <v>130</v>
      </c>
      <c r="D31" s="36" t="s">
        <v>107</v>
      </c>
      <c r="E31" s="36" t="s">
        <v>106</v>
      </c>
      <c r="F31" s="25" t="s">
        <v>103</v>
      </c>
      <c r="G31" s="38" t="s">
        <v>127</v>
      </c>
      <c r="H31" s="41" t="s">
        <v>80</v>
      </c>
      <c r="I31" s="36">
        <v>100</v>
      </c>
      <c r="J31" s="30" t="s">
        <v>132</v>
      </c>
      <c r="K31" s="62">
        <v>0</v>
      </c>
      <c r="L31" s="62">
        <f>SUM(M31:O31)</f>
        <v>655.7</v>
      </c>
      <c r="M31" s="62">
        <v>655.7</v>
      </c>
      <c r="N31" s="62"/>
      <c r="O31" s="62"/>
    </row>
    <row r="32" spans="1:17" s="35" customFormat="1" ht="94.5" x14ac:dyDescent="0.2">
      <c r="A32" s="30" t="s">
        <v>89</v>
      </c>
      <c r="B32" s="36">
        <v>40420</v>
      </c>
      <c r="C32" s="40" t="s">
        <v>130</v>
      </c>
      <c r="D32" s="36" t="s">
        <v>107</v>
      </c>
      <c r="E32" s="36" t="s">
        <v>106</v>
      </c>
      <c r="F32" s="25" t="s">
        <v>88</v>
      </c>
      <c r="G32" s="38" t="s">
        <v>128</v>
      </c>
      <c r="H32" s="41" t="s">
        <v>80</v>
      </c>
      <c r="I32" s="36">
        <v>2000</v>
      </c>
      <c r="J32" s="30" t="s">
        <v>132</v>
      </c>
      <c r="K32" s="62">
        <v>0</v>
      </c>
      <c r="L32" s="62">
        <f>SUM(M32:O32)</f>
        <v>600</v>
      </c>
      <c r="M32" s="62">
        <v>600</v>
      </c>
      <c r="N32" s="62"/>
      <c r="O32" s="62"/>
    </row>
  </sheetData>
  <mergeCells count="4">
    <mergeCell ref="A4:A5"/>
    <mergeCell ref="B4:B5"/>
    <mergeCell ref="C4:C5"/>
    <mergeCell ref="F4:F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7" orientation="landscape" r:id="rId1"/>
  <rowBreaks count="1" manualBreakCount="1">
    <brk id="13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4"/>
  <sheetViews>
    <sheetView tabSelected="1" zoomScale="68" zoomScaleNormal="68" zoomScaleSheetLayoutView="70" workbookViewId="0">
      <selection activeCell="D46" sqref="D46"/>
    </sheetView>
  </sheetViews>
  <sheetFormatPr defaultColWidth="8.85546875" defaultRowHeight="15.75" x14ac:dyDescent="0.25"/>
  <cols>
    <col min="1" max="2" width="14.28515625" style="70" customWidth="1"/>
    <col min="3" max="3" width="17.85546875" style="70" customWidth="1"/>
    <col min="4" max="4" width="62.7109375" style="70" customWidth="1"/>
    <col min="5" max="5" width="21.42578125" style="70" customWidth="1"/>
    <col min="6" max="6" width="10.42578125" style="70" customWidth="1"/>
    <col min="7" max="7" width="11.140625" style="70" customWidth="1"/>
    <col min="8" max="8" width="16.7109375" style="70" customWidth="1"/>
    <col min="9" max="9" width="14.42578125" style="70" customWidth="1"/>
    <col min="10" max="10" width="16.7109375" style="70" customWidth="1"/>
    <col min="11" max="11" width="18" style="70" customWidth="1"/>
    <col min="12" max="12" width="14.5703125" style="70" customWidth="1"/>
    <col min="13" max="13" width="12.7109375" style="71" customWidth="1"/>
    <col min="14" max="14" width="17.42578125" style="71" customWidth="1"/>
    <col min="15" max="15" width="17" style="72" customWidth="1"/>
    <col min="16" max="16" width="13.140625" style="72" customWidth="1"/>
    <col min="17" max="17" width="12.28515625" style="72" customWidth="1"/>
    <col min="18" max="16384" width="8.85546875" style="70"/>
  </cols>
  <sheetData>
    <row r="1" spans="1:17" x14ac:dyDescent="0.25">
      <c r="J1" s="107" t="s">
        <v>148</v>
      </c>
      <c r="K1" s="105"/>
      <c r="L1" s="105"/>
      <c r="M1" s="105"/>
    </row>
    <row r="2" spans="1:17" ht="16.5" x14ac:dyDescent="0.25">
      <c r="A2" s="73"/>
      <c r="B2" s="73"/>
      <c r="C2" s="73"/>
      <c r="D2" s="73"/>
      <c r="E2" s="73"/>
      <c r="F2" s="73"/>
      <c r="G2" s="73"/>
      <c r="H2" s="73"/>
      <c r="I2" s="73"/>
      <c r="J2" s="107" t="s">
        <v>156</v>
      </c>
      <c r="K2" s="107"/>
      <c r="L2" s="107"/>
      <c r="M2" s="107"/>
    </row>
    <row r="3" spans="1:17" x14ac:dyDescent="0.25">
      <c r="A3" s="108" t="s">
        <v>90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74"/>
    </row>
    <row r="4" spans="1:17" x14ac:dyDescent="0.25">
      <c r="A4" s="108" t="s">
        <v>151</v>
      </c>
      <c r="B4" s="109"/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</row>
    <row r="6" spans="1:17" x14ac:dyDescent="0.25">
      <c r="A6" s="106" t="s">
        <v>91</v>
      </c>
      <c r="B6" s="106" t="s">
        <v>4</v>
      </c>
      <c r="C6" s="106" t="s">
        <v>50</v>
      </c>
      <c r="D6" s="106" t="s">
        <v>93</v>
      </c>
      <c r="E6" s="75" t="s">
        <v>17</v>
      </c>
      <c r="F6" s="75"/>
      <c r="G6" s="75"/>
      <c r="H6" s="75"/>
      <c r="I6" s="75"/>
      <c r="J6" s="75"/>
      <c r="K6" s="106" t="s">
        <v>140</v>
      </c>
      <c r="L6" s="106"/>
      <c r="M6" s="106"/>
    </row>
    <row r="7" spans="1:17" x14ac:dyDescent="0.25">
      <c r="A7" s="106"/>
      <c r="B7" s="106"/>
      <c r="C7" s="106"/>
      <c r="D7" s="106"/>
      <c r="E7" s="106" t="s">
        <v>18</v>
      </c>
      <c r="F7" s="106" t="s">
        <v>95</v>
      </c>
      <c r="G7" s="106" t="s">
        <v>96</v>
      </c>
      <c r="H7" s="106"/>
      <c r="I7" s="106"/>
      <c r="J7" s="106"/>
      <c r="K7" s="106" t="s">
        <v>144</v>
      </c>
      <c r="L7" s="106" t="s">
        <v>143</v>
      </c>
      <c r="M7" s="106" t="s">
        <v>149</v>
      </c>
    </row>
    <row r="8" spans="1:17" x14ac:dyDescent="0.25">
      <c r="A8" s="106"/>
      <c r="B8" s="106"/>
      <c r="C8" s="106"/>
      <c r="D8" s="106"/>
      <c r="E8" s="106"/>
      <c r="F8" s="106"/>
      <c r="G8" s="106" t="s">
        <v>142</v>
      </c>
      <c r="H8" s="106"/>
      <c r="I8" s="106" t="s">
        <v>150</v>
      </c>
      <c r="J8" s="106" t="s">
        <v>149</v>
      </c>
      <c r="K8" s="106"/>
      <c r="L8" s="106"/>
      <c r="M8" s="106"/>
    </row>
    <row r="9" spans="1:17" ht="31.5" x14ac:dyDescent="0.25">
      <c r="A9" s="106"/>
      <c r="B9" s="106"/>
      <c r="C9" s="106"/>
      <c r="D9" s="106"/>
      <c r="E9" s="106"/>
      <c r="F9" s="106"/>
      <c r="G9" s="76"/>
      <c r="H9" s="76" t="s">
        <v>54</v>
      </c>
      <c r="I9" s="106"/>
      <c r="J9" s="106"/>
      <c r="K9" s="106"/>
      <c r="L9" s="106"/>
      <c r="M9" s="106"/>
    </row>
    <row r="10" spans="1:17" x14ac:dyDescent="0.25">
      <c r="A10" s="77">
        <v>1</v>
      </c>
      <c r="B10" s="77">
        <v>2</v>
      </c>
      <c r="C10" s="77">
        <v>3</v>
      </c>
      <c r="D10" s="77">
        <v>4</v>
      </c>
      <c r="E10" s="77">
        <v>5</v>
      </c>
      <c r="F10" s="77">
        <v>6</v>
      </c>
      <c r="G10" s="77">
        <v>7</v>
      </c>
      <c r="H10" s="77">
        <v>8</v>
      </c>
      <c r="I10" s="77">
        <v>9</v>
      </c>
      <c r="J10" s="77">
        <v>10</v>
      </c>
      <c r="K10" s="77">
        <v>11</v>
      </c>
      <c r="L10" s="77">
        <v>12</v>
      </c>
      <c r="M10" s="77">
        <v>13</v>
      </c>
    </row>
    <row r="11" spans="1:17" s="84" customFormat="1" ht="31.5" x14ac:dyDescent="0.25">
      <c r="A11" s="78" t="s">
        <v>152</v>
      </c>
      <c r="B11" s="79" t="s">
        <v>97</v>
      </c>
      <c r="C11" s="79" t="s">
        <v>97</v>
      </c>
      <c r="D11" s="80" t="s">
        <v>153</v>
      </c>
      <c r="E11" s="80" t="s">
        <v>124</v>
      </c>
      <c r="F11" s="79" t="s">
        <v>97</v>
      </c>
      <c r="G11" s="79" t="s">
        <v>97</v>
      </c>
      <c r="H11" s="96" t="s">
        <v>97</v>
      </c>
      <c r="I11" s="79" t="s">
        <v>97</v>
      </c>
      <c r="J11" s="79" t="s">
        <v>97</v>
      </c>
      <c r="K11" s="81">
        <f>K12+K44+K49</f>
        <v>11944.080000000002</v>
      </c>
      <c r="L11" s="81">
        <f>L12+L44+L49</f>
        <v>11406.85</v>
      </c>
      <c r="M11" s="81">
        <f>M12+M44+M49</f>
        <v>3068.7</v>
      </c>
      <c r="N11" s="82"/>
      <c r="O11" s="83"/>
      <c r="P11" s="83"/>
      <c r="Q11" s="83"/>
    </row>
    <row r="12" spans="1:17" s="84" customFormat="1" ht="31.5" x14ac:dyDescent="0.25">
      <c r="A12" s="78" t="s">
        <v>58</v>
      </c>
      <c r="B12" s="79" t="s">
        <v>97</v>
      </c>
      <c r="C12" s="79" t="s">
        <v>97</v>
      </c>
      <c r="D12" s="80" t="s">
        <v>87</v>
      </c>
      <c r="E12" s="80" t="s">
        <v>124</v>
      </c>
      <c r="F12" s="79" t="s">
        <v>80</v>
      </c>
      <c r="G12" s="85">
        <f>G13+G42</f>
        <v>14</v>
      </c>
      <c r="H12" s="96" t="s">
        <v>97</v>
      </c>
      <c r="I12" s="85">
        <f>I13+I42</f>
        <v>16</v>
      </c>
      <c r="J12" s="85">
        <f>J13+J42</f>
        <v>5</v>
      </c>
      <c r="K12" s="88">
        <f>K13+K42</f>
        <v>7089.38</v>
      </c>
      <c r="L12" s="88">
        <f>L13+L42</f>
        <v>9351.15</v>
      </c>
      <c r="M12" s="88">
        <f>M13+M42</f>
        <v>1813</v>
      </c>
      <c r="N12" s="82"/>
      <c r="O12" s="83"/>
      <c r="P12" s="83"/>
      <c r="Q12" s="83"/>
    </row>
    <row r="13" spans="1:17" s="84" customFormat="1" ht="47.25" x14ac:dyDescent="0.25">
      <c r="A13" s="78" t="s">
        <v>58</v>
      </c>
      <c r="B13" s="86" t="s">
        <v>163</v>
      </c>
      <c r="C13" s="79" t="s">
        <v>97</v>
      </c>
      <c r="D13" s="87" t="s">
        <v>146</v>
      </c>
      <c r="E13" s="80" t="s">
        <v>154</v>
      </c>
      <c r="F13" s="79" t="s">
        <v>80</v>
      </c>
      <c r="G13" s="85">
        <f>SUM(G14:G41)</f>
        <v>13</v>
      </c>
      <c r="H13" s="96" t="s">
        <v>97</v>
      </c>
      <c r="I13" s="85">
        <f>SUM(I14:I41)</f>
        <v>15</v>
      </c>
      <c r="J13" s="85">
        <f>J14+J15+J16+J17+J18+J19+J20+J21+J22+J23+J24+J25+J26+J27+J28+J29+J40+J41</f>
        <v>4</v>
      </c>
      <c r="K13" s="88">
        <f>SUM(K14:K41)</f>
        <v>6389.38</v>
      </c>
      <c r="L13" s="88">
        <f>SUM(L14:L41)</f>
        <v>8651.15</v>
      </c>
      <c r="M13" s="88">
        <f>SUM(M14:M41)</f>
        <v>1113</v>
      </c>
      <c r="N13" s="89"/>
      <c r="O13" s="90"/>
      <c r="P13" s="83"/>
      <c r="Q13" s="83"/>
    </row>
    <row r="14" spans="1:17" ht="141.75" x14ac:dyDescent="0.25">
      <c r="A14" s="91" t="s">
        <v>58</v>
      </c>
      <c r="B14" s="86" t="s">
        <v>163</v>
      </c>
      <c r="C14" s="76" t="s">
        <v>141</v>
      </c>
      <c r="D14" s="92" t="s">
        <v>170</v>
      </c>
      <c r="E14" s="92" t="s">
        <v>124</v>
      </c>
      <c r="F14" s="76" t="s">
        <v>80</v>
      </c>
      <c r="G14" s="93">
        <v>1</v>
      </c>
      <c r="H14" s="99">
        <v>44774</v>
      </c>
      <c r="I14" s="93">
        <v>0</v>
      </c>
      <c r="J14" s="93">
        <v>0</v>
      </c>
      <c r="K14" s="66">
        <v>650</v>
      </c>
      <c r="L14" s="66">
        <v>0</v>
      </c>
      <c r="M14" s="66">
        <v>0</v>
      </c>
    </row>
    <row r="15" spans="1:17" ht="63" x14ac:dyDescent="0.25">
      <c r="A15" s="91" t="s">
        <v>58</v>
      </c>
      <c r="B15" s="86" t="s">
        <v>163</v>
      </c>
      <c r="C15" s="76" t="s">
        <v>141</v>
      </c>
      <c r="D15" s="92" t="s">
        <v>166</v>
      </c>
      <c r="E15" s="92" t="s">
        <v>124</v>
      </c>
      <c r="F15" s="76" t="s">
        <v>80</v>
      </c>
      <c r="G15" s="93">
        <v>1</v>
      </c>
      <c r="H15" s="99">
        <v>44896</v>
      </c>
      <c r="I15" s="93">
        <v>0</v>
      </c>
      <c r="J15" s="93">
        <v>0</v>
      </c>
      <c r="K15" s="66">
        <v>638.25</v>
      </c>
      <c r="L15" s="66">
        <v>0</v>
      </c>
      <c r="M15" s="66">
        <v>0</v>
      </c>
    </row>
    <row r="16" spans="1:17" ht="173.25" x14ac:dyDescent="0.25">
      <c r="A16" s="91" t="s">
        <v>58</v>
      </c>
      <c r="B16" s="86" t="s">
        <v>163</v>
      </c>
      <c r="C16" s="76" t="s">
        <v>141</v>
      </c>
      <c r="D16" s="92" t="s">
        <v>167</v>
      </c>
      <c r="E16" s="92" t="s">
        <v>124</v>
      </c>
      <c r="F16" s="76" t="s">
        <v>80</v>
      </c>
      <c r="G16" s="93">
        <v>1</v>
      </c>
      <c r="H16" s="99">
        <v>44774</v>
      </c>
      <c r="I16" s="93">
        <v>0</v>
      </c>
      <c r="J16" s="93">
        <v>0</v>
      </c>
      <c r="K16" s="66">
        <v>238.8</v>
      </c>
      <c r="L16" s="66">
        <v>0</v>
      </c>
      <c r="M16" s="66">
        <v>0</v>
      </c>
      <c r="N16" s="94"/>
    </row>
    <row r="17" spans="1:14" s="72" customFormat="1" ht="141.75" x14ac:dyDescent="0.25">
      <c r="A17" s="91" t="s">
        <v>58</v>
      </c>
      <c r="B17" s="86" t="s">
        <v>163</v>
      </c>
      <c r="C17" s="76" t="s">
        <v>141</v>
      </c>
      <c r="D17" s="92" t="s">
        <v>147</v>
      </c>
      <c r="E17" s="92" t="s">
        <v>124</v>
      </c>
      <c r="F17" s="76" t="s">
        <v>80</v>
      </c>
      <c r="G17" s="93">
        <v>1</v>
      </c>
      <c r="H17" s="99">
        <v>44896</v>
      </c>
      <c r="I17" s="93">
        <v>0</v>
      </c>
      <c r="J17" s="93">
        <v>0</v>
      </c>
      <c r="K17" s="66">
        <v>165.82</v>
      </c>
      <c r="L17" s="66">
        <v>0</v>
      </c>
      <c r="M17" s="66">
        <v>0</v>
      </c>
      <c r="N17" s="94"/>
    </row>
    <row r="18" spans="1:14" s="72" customFormat="1" ht="126" x14ac:dyDescent="0.25">
      <c r="A18" s="91" t="s">
        <v>58</v>
      </c>
      <c r="B18" s="86" t="s">
        <v>163</v>
      </c>
      <c r="C18" s="76" t="s">
        <v>141</v>
      </c>
      <c r="D18" s="92" t="s">
        <v>164</v>
      </c>
      <c r="E18" s="92" t="s">
        <v>124</v>
      </c>
      <c r="F18" s="76" t="s">
        <v>80</v>
      </c>
      <c r="G18" s="93">
        <v>1</v>
      </c>
      <c r="H18" s="99">
        <v>44896</v>
      </c>
      <c r="I18" s="93">
        <v>0</v>
      </c>
      <c r="J18" s="93">
        <v>0</v>
      </c>
      <c r="K18" s="66">
        <v>288.55</v>
      </c>
      <c r="L18" s="66">
        <v>0</v>
      </c>
      <c r="M18" s="66">
        <v>0</v>
      </c>
      <c r="N18" s="71"/>
    </row>
    <row r="19" spans="1:14" s="72" customFormat="1" ht="126" x14ac:dyDescent="0.25">
      <c r="A19" s="91" t="s">
        <v>58</v>
      </c>
      <c r="B19" s="86" t="s">
        <v>163</v>
      </c>
      <c r="C19" s="76" t="s">
        <v>141</v>
      </c>
      <c r="D19" s="92" t="s">
        <v>168</v>
      </c>
      <c r="E19" s="92" t="s">
        <v>124</v>
      </c>
      <c r="F19" s="76" t="s">
        <v>80</v>
      </c>
      <c r="G19" s="93">
        <v>0</v>
      </c>
      <c r="H19" s="99">
        <v>45261</v>
      </c>
      <c r="I19" s="93">
        <v>1</v>
      </c>
      <c r="J19" s="93">
        <v>0</v>
      </c>
      <c r="K19" s="66">
        <v>1485.59</v>
      </c>
      <c r="L19" s="66">
        <v>803.07</v>
      </c>
      <c r="M19" s="66">
        <v>0</v>
      </c>
      <c r="N19" s="94"/>
    </row>
    <row r="20" spans="1:14" s="72" customFormat="1" ht="94.5" x14ac:dyDescent="0.25">
      <c r="A20" s="91" t="s">
        <v>58</v>
      </c>
      <c r="B20" s="86" t="s">
        <v>163</v>
      </c>
      <c r="C20" s="76" t="s">
        <v>141</v>
      </c>
      <c r="D20" s="92" t="s">
        <v>161</v>
      </c>
      <c r="E20" s="92" t="s">
        <v>124</v>
      </c>
      <c r="F20" s="76" t="s">
        <v>80</v>
      </c>
      <c r="G20" s="93">
        <v>1</v>
      </c>
      <c r="H20" s="99">
        <v>44774</v>
      </c>
      <c r="I20" s="93">
        <v>0</v>
      </c>
      <c r="J20" s="93">
        <v>0</v>
      </c>
      <c r="K20" s="66">
        <v>57.5</v>
      </c>
      <c r="L20" s="66">
        <v>0</v>
      </c>
      <c r="M20" s="66">
        <v>0</v>
      </c>
      <c r="N20" s="94"/>
    </row>
    <row r="21" spans="1:14" s="72" customFormat="1" ht="126" x14ac:dyDescent="0.25">
      <c r="A21" s="91" t="s">
        <v>58</v>
      </c>
      <c r="B21" s="86" t="s">
        <v>163</v>
      </c>
      <c r="C21" s="76" t="s">
        <v>141</v>
      </c>
      <c r="D21" s="92" t="s">
        <v>174</v>
      </c>
      <c r="E21" s="92" t="s">
        <v>124</v>
      </c>
      <c r="F21" s="76" t="s">
        <v>80</v>
      </c>
      <c r="G21" s="93">
        <v>1</v>
      </c>
      <c r="H21" s="99">
        <v>44805</v>
      </c>
      <c r="I21" s="93">
        <v>0</v>
      </c>
      <c r="J21" s="93">
        <v>0</v>
      </c>
      <c r="K21" s="66">
        <v>82.5</v>
      </c>
      <c r="L21" s="66">
        <v>0</v>
      </c>
      <c r="M21" s="66">
        <v>0</v>
      </c>
      <c r="N21" s="94"/>
    </row>
    <row r="22" spans="1:14" s="72" customFormat="1" ht="94.5" x14ac:dyDescent="0.25">
      <c r="A22" s="91" t="s">
        <v>58</v>
      </c>
      <c r="B22" s="86" t="s">
        <v>163</v>
      </c>
      <c r="C22" s="76" t="s">
        <v>141</v>
      </c>
      <c r="D22" s="92" t="s">
        <v>169</v>
      </c>
      <c r="E22" s="92" t="s">
        <v>124</v>
      </c>
      <c r="F22" s="76" t="s">
        <v>80</v>
      </c>
      <c r="G22" s="93">
        <v>0</v>
      </c>
      <c r="H22" s="99">
        <v>45627</v>
      </c>
      <c r="I22" s="93">
        <v>0</v>
      </c>
      <c r="J22" s="93">
        <v>1</v>
      </c>
      <c r="K22" s="66">
        <v>0</v>
      </c>
      <c r="L22" s="66">
        <v>0</v>
      </c>
      <c r="M22" s="66">
        <v>313</v>
      </c>
      <c r="N22" s="94"/>
    </row>
    <row r="23" spans="1:14" s="72" customFormat="1" ht="157.5" x14ac:dyDescent="0.25">
      <c r="A23" s="91" t="s">
        <v>58</v>
      </c>
      <c r="B23" s="86" t="s">
        <v>163</v>
      </c>
      <c r="C23" s="76" t="s">
        <v>141</v>
      </c>
      <c r="D23" s="92" t="s">
        <v>175</v>
      </c>
      <c r="E23" s="92" t="s">
        <v>124</v>
      </c>
      <c r="F23" s="76" t="s">
        <v>80</v>
      </c>
      <c r="G23" s="93">
        <v>1</v>
      </c>
      <c r="H23" s="99">
        <v>44896</v>
      </c>
      <c r="I23" s="93">
        <v>0</v>
      </c>
      <c r="J23" s="93">
        <v>0</v>
      </c>
      <c r="K23" s="66">
        <v>398</v>
      </c>
      <c r="L23" s="66">
        <v>0</v>
      </c>
      <c r="M23" s="66">
        <v>0</v>
      </c>
      <c r="N23" s="94"/>
    </row>
    <row r="24" spans="1:14" s="72" customFormat="1" ht="47.25" x14ac:dyDescent="0.25">
      <c r="A24" s="91" t="s">
        <v>58</v>
      </c>
      <c r="B24" s="86" t="s">
        <v>163</v>
      </c>
      <c r="C24" s="76" t="s">
        <v>141</v>
      </c>
      <c r="D24" s="92" t="s">
        <v>160</v>
      </c>
      <c r="E24" s="92" t="s">
        <v>124</v>
      </c>
      <c r="F24" s="76" t="s">
        <v>80</v>
      </c>
      <c r="G24" s="93">
        <v>1</v>
      </c>
      <c r="H24" s="99">
        <v>44896</v>
      </c>
      <c r="I24" s="93">
        <v>0</v>
      </c>
      <c r="J24" s="93">
        <v>0</v>
      </c>
      <c r="K24" s="66">
        <v>199.06</v>
      </c>
      <c r="L24" s="66">
        <v>0</v>
      </c>
      <c r="M24" s="66">
        <v>0</v>
      </c>
      <c r="N24" s="71"/>
    </row>
    <row r="25" spans="1:14" s="72" customFormat="1" ht="110.25" x14ac:dyDescent="0.25">
      <c r="A25" s="91" t="s">
        <v>58</v>
      </c>
      <c r="B25" s="86" t="s">
        <v>163</v>
      </c>
      <c r="C25" s="76" t="s">
        <v>141</v>
      </c>
      <c r="D25" s="92" t="s">
        <v>165</v>
      </c>
      <c r="E25" s="92" t="s">
        <v>124</v>
      </c>
      <c r="F25" s="76" t="s">
        <v>80</v>
      </c>
      <c r="G25" s="93">
        <v>1</v>
      </c>
      <c r="H25" s="99">
        <v>44866</v>
      </c>
      <c r="I25" s="93">
        <v>0</v>
      </c>
      <c r="J25" s="93">
        <v>0</v>
      </c>
      <c r="K25" s="66">
        <v>407.95</v>
      </c>
      <c r="L25" s="66">
        <v>0</v>
      </c>
      <c r="M25" s="66">
        <v>0</v>
      </c>
      <c r="N25" s="71"/>
    </row>
    <row r="26" spans="1:14" s="72" customFormat="1" ht="78.75" x14ac:dyDescent="0.25">
      <c r="A26" s="91" t="s">
        <v>58</v>
      </c>
      <c r="B26" s="86" t="s">
        <v>163</v>
      </c>
      <c r="C26" s="76" t="s">
        <v>141</v>
      </c>
      <c r="D26" s="92" t="s">
        <v>159</v>
      </c>
      <c r="E26" s="92" t="s">
        <v>124</v>
      </c>
      <c r="F26" s="76" t="s">
        <v>80</v>
      </c>
      <c r="G26" s="93">
        <v>1</v>
      </c>
      <c r="H26" s="99">
        <v>44866</v>
      </c>
      <c r="I26" s="93">
        <v>0</v>
      </c>
      <c r="J26" s="93">
        <v>0</v>
      </c>
      <c r="K26" s="66">
        <v>1221.9000000000001</v>
      </c>
      <c r="L26" s="66">
        <v>0</v>
      </c>
      <c r="M26" s="66">
        <v>0</v>
      </c>
      <c r="N26" s="71"/>
    </row>
    <row r="27" spans="1:14" s="72" customFormat="1" ht="94.5" x14ac:dyDescent="0.25">
      <c r="A27" s="91" t="s">
        <v>58</v>
      </c>
      <c r="B27" s="86" t="s">
        <v>163</v>
      </c>
      <c r="C27" s="76" t="s">
        <v>141</v>
      </c>
      <c r="D27" s="92" t="s">
        <v>171</v>
      </c>
      <c r="E27" s="92" t="s">
        <v>124</v>
      </c>
      <c r="F27" s="76" t="s">
        <v>80</v>
      </c>
      <c r="G27" s="93">
        <v>0</v>
      </c>
      <c r="H27" s="99">
        <v>45200</v>
      </c>
      <c r="I27" s="93">
        <v>1</v>
      </c>
      <c r="J27" s="93">
        <v>0</v>
      </c>
      <c r="K27" s="66">
        <v>215.82</v>
      </c>
      <c r="L27" s="66">
        <v>215.83</v>
      </c>
      <c r="M27" s="66">
        <v>0</v>
      </c>
      <c r="N27" s="71"/>
    </row>
    <row r="28" spans="1:14" s="72" customFormat="1" ht="47.25" x14ac:dyDescent="0.25">
      <c r="A28" s="91" t="s">
        <v>58</v>
      </c>
      <c r="B28" s="86" t="s">
        <v>163</v>
      </c>
      <c r="C28" s="76" t="s">
        <v>141</v>
      </c>
      <c r="D28" s="92" t="s">
        <v>158</v>
      </c>
      <c r="E28" s="92" t="s">
        <v>124</v>
      </c>
      <c r="F28" s="76" t="s">
        <v>80</v>
      </c>
      <c r="G28" s="93">
        <v>0</v>
      </c>
      <c r="H28" s="99">
        <v>45200</v>
      </c>
      <c r="I28" s="93">
        <v>1</v>
      </c>
      <c r="J28" s="93">
        <v>0</v>
      </c>
      <c r="K28" s="66">
        <v>139.63999999999999</v>
      </c>
      <c r="L28" s="66">
        <v>46.55</v>
      </c>
      <c r="M28" s="66">
        <v>0</v>
      </c>
      <c r="N28" s="71"/>
    </row>
    <row r="29" spans="1:14" s="72" customFormat="1" ht="31.5" x14ac:dyDescent="0.25">
      <c r="A29" s="91" t="s">
        <v>58</v>
      </c>
      <c r="B29" s="86" t="s">
        <v>163</v>
      </c>
      <c r="C29" s="76" t="s">
        <v>141</v>
      </c>
      <c r="D29" s="92" t="s">
        <v>157</v>
      </c>
      <c r="E29" s="92" t="s">
        <v>124</v>
      </c>
      <c r="F29" s="76" t="s">
        <v>80</v>
      </c>
      <c r="G29" s="93">
        <v>0</v>
      </c>
      <c r="H29" s="99">
        <v>45627</v>
      </c>
      <c r="I29" s="93">
        <v>0</v>
      </c>
      <c r="J29" s="93">
        <v>1</v>
      </c>
      <c r="K29" s="66">
        <v>0</v>
      </c>
      <c r="L29" s="66">
        <v>0</v>
      </c>
      <c r="M29" s="66">
        <v>600</v>
      </c>
      <c r="N29" s="71"/>
    </row>
    <row r="30" spans="1:14" s="72" customFormat="1" ht="89.25" customHeight="1" x14ac:dyDescent="0.25">
      <c r="A30" s="91" t="s">
        <v>58</v>
      </c>
      <c r="B30" s="86" t="s">
        <v>163</v>
      </c>
      <c r="C30" s="101" t="s">
        <v>141</v>
      </c>
      <c r="D30" s="92" t="s">
        <v>182</v>
      </c>
      <c r="E30" s="92" t="s">
        <v>124</v>
      </c>
      <c r="F30" s="101" t="s">
        <v>80</v>
      </c>
      <c r="G30" s="93">
        <v>0</v>
      </c>
      <c r="H30" s="99">
        <v>45262</v>
      </c>
      <c r="I30" s="93">
        <v>1</v>
      </c>
      <c r="J30" s="93">
        <v>0</v>
      </c>
      <c r="K30" s="66">
        <v>0</v>
      </c>
      <c r="L30" s="66">
        <v>738.57</v>
      </c>
      <c r="M30" s="66">
        <v>0</v>
      </c>
      <c r="N30" s="71"/>
    </row>
    <row r="31" spans="1:14" s="72" customFormat="1" ht="80.25" customHeight="1" x14ac:dyDescent="0.25">
      <c r="A31" s="91" t="s">
        <v>58</v>
      </c>
      <c r="B31" s="86" t="s">
        <v>163</v>
      </c>
      <c r="C31" s="102" t="s">
        <v>141</v>
      </c>
      <c r="D31" s="92" t="s">
        <v>181</v>
      </c>
      <c r="E31" s="92" t="s">
        <v>124</v>
      </c>
      <c r="F31" s="102" t="s">
        <v>80</v>
      </c>
      <c r="G31" s="93">
        <v>0</v>
      </c>
      <c r="H31" s="99">
        <v>45263</v>
      </c>
      <c r="I31" s="93">
        <v>1</v>
      </c>
      <c r="J31" s="93">
        <v>0</v>
      </c>
      <c r="K31" s="66">
        <v>0</v>
      </c>
      <c r="L31" s="66">
        <v>738.57</v>
      </c>
      <c r="M31" s="66">
        <v>0</v>
      </c>
      <c r="N31" s="71"/>
    </row>
    <row r="32" spans="1:14" s="72" customFormat="1" ht="84.75" customHeight="1" x14ac:dyDescent="0.25">
      <c r="A32" s="91" t="s">
        <v>58</v>
      </c>
      <c r="B32" s="86" t="s">
        <v>163</v>
      </c>
      <c r="C32" s="102" t="s">
        <v>141</v>
      </c>
      <c r="D32" s="92" t="s">
        <v>179</v>
      </c>
      <c r="E32" s="92" t="s">
        <v>124</v>
      </c>
      <c r="F32" s="102" t="s">
        <v>80</v>
      </c>
      <c r="G32" s="93">
        <v>0</v>
      </c>
      <c r="H32" s="99">
        <v>45264</v>
      </c>
      <c r="I32" s="93">
        <v>1</v>
      </c>
      <c r="J32" s="93">
        <v>0</v>
      </c>
      <c r="K32" s="66">
        <v>0</v>
      </c>
      <c r="L32" s="66">
        <v>738.57</v>
      </c>
      <c r="M32" s="66">
        <v>0</v>
      </c>
      <c r="N32" s="71"/>
    </row>
    <row r="33" spans="1:17" s="72" customFormat="1" ht="91.5" customHeight="1" x14ac:dyDescent="0.25">
      <c r="A33" s="91" t="s">
        <v>58</v>
      </c>
      <c r="B33" s="86" t="s">
        <v>163</v>
      </c>
      <c r="C33" s="102" t="s">
        <v>141</v>
      </c>
      <c r="D33" s="92" t="s">
        <v>180</v>
      </c>
      <c r="E33" s="92" t="s">
        <v>124</v>
      </c>
      <c r="F33" s="102" t="s">
        <v>80</v>
      </c>
      <c r="G33" s="93">
        <v>0</v>
      </c>
      <c r="H33" s="99">
        <v>45265</v>
      </c>
      <c r="I33" s="93">
        <v>1</v>
      </c>
      <c r="J33" s="93">
        <v>0</v>
      </c>
      <c r="K33" s="66">
        <v>0</v>
      </c>
      <c r="L33" s="66">
        <v>738.57</v>
      </c>
      <c r="M33" s="66">
        <v>0</v>
      </c>
      <c r="N33" s="71"/>
    </row>
    <row r="34" spans="1:17" s="72" customFormat="1" ht="79.5" customHeight="1" x14ac:dyDescent="0.25">
      <c r="A34" s="91" t="s">
        <v>58</v>
      </c>
      <c r="B34" s="86" t="s">
        <v>163</v>
      </c>
      <c r="C34" s="102" t="s">
        <v>141</v>
      </c>
      <c r="D34" s="92" t="s">
        <v>177</v>
      </c>
      <c r="E34" s="92" t="s">
        <v>124</v>
      </c>
      <c r="F34" s="102" t="s">
        <v>80</v>
      </c>
      <c r="G34" s="93">
        <v>0</v>
      </c>
      <c r="H34" s="99">
        <v>45266</v>
      </c>
      <c r="I34" s="93">
        <v>1</v>
      </c>
      <c r="J34" s="93">
        <v>0</v>
      </c>
      <c r="K34" s="66">
        <v>0</v>
      </c>
      <c r="L34" s="66">
        <v>738.57</v>
      </c>
      <c r="M34" s="66">
        <v>0</v>
      </c>
      <c r="N34" s="71"/>
    </row>
    <row r="35" spans="1:17" s="72" customFormat="1" ht="96.75" customHeight="1" x14ac:dyDescent="0.25">
      <c r="A35" s="91" t="s">
        <v>58</v>
      </c>
      <c r="B35" s="86" t="s">
        <v>163</v>
      </c>
      <c r="C35" s="102" t="s">
        <v>141</v>
      </c>
      <c r="D35" s="92" t="s">
        <v>178</v>
      </c>
      <c r="E35" s="92" t="s">
        <v>124</v>
      </c>
      <c r="F35" s="102" t="s">
        <v>80</v>
      </c>
      <c r="G35" s="93">
        <v>0</v>
      </c>
      <c r="H35" s="99">
        <v>45267</v>
      </c>
      <c r="I35" s="93">
        <v>1</v>
      </c>
      <c r="J35" s="93">
        <v>0</v>
      </c>
      <c r="K35" s="66">
        <v>0</v>
      </c>
      <c r="L35" s="66">
        <v>738.57</v>
      </c>
      <c r="M35" s="66">
        <v>0</v>
      </c>
      <c r="N35" s="71"/>
    </row>
    <row r="36" spans="1:17" s="72" customFormat="1" ht="87" customHeight="1" x14ac:dyDescent="0.25">
      <c r="A36" s="91" t="s">
        <v>58</v>
      </c>
      <c r="B36" s="86" t="s">
        <v>163</v>
      </c>
      <c r="C36" s="102" t="s">
        <v>141</v>
      </c>
      <c r="D36" s="92" t="s">
        <v>183</v>
      </c>
      <c r="E36" s="92" t="s">
        <v>124</v>
      </c>
      <c r="F36" s="102" t="s">
        <v>80</v>
      </c>
      <c r="G36" s="93">
        <v>0</v>
      </c>
      <c r="H36" s="99">
        <v>45268</v>
      </c>
      <c r="I36" s="93">
        <v>1</v>
      </c>
      <c r="J36" s="93">
        <v>0</v>
      </c>
      <c r="K36" s="66">
        <v>0</v>
      </c>
      <c r="L36" s="66">
        <v>738.57</v>
      </c>
      <c r="M36" s="66">
        <v>0</v>
      </c>
      <c r="N36" s="71"/>
    </row>
    <row r="37" spans="1:17" s="72" customFormat="1" ht="96" customHeight="1" x14ac:dyDescent="0.25">
      <c r="A37" s="91" t="s">
        <v>58</v>
      </c>
      <c r="B37" s="86" t="s">
        <v>163</v>
      </c>
      <c r="C37" s="102" t="s">
        <v>141</v>
      </c>
      <c r="D37" s="92" t="s">
        <v>184</v>
      </c>
      <c r="E37" s="92" t="s">
        <v>124</v>
      </c>
      <c r="F37" s="102" t="s">
        <v>80</v>
      </c>
      <c r="G37" s="93">
        <v>0</v>
      </c>
      <c r="H37" s="99">
        <v>45269</v>
      </c>
      <c r="I37" s="93">
        <v>1</v>
      </c>
      <c r="J37" s="93">
        <v>0</v>
      </c>
      <c r="K37" s="66">
        <v>0</v>
      </c>
      <c r="L37" s="66">
        <v>738.57</v>
      </c>
      <c r="M37" s="66">
        <v>0</v>
      </c>
      <c r="N37" s="71"/>
    </row>
    <row r="38" spans="1:17" s="72" customFormat="1" ht="87" customHeight="1" x14ac:dyDescent="0.25">
      <c r="A38" s="91" t="s">
        <v>58</v>
      </c>
      <c r="B38" s="86" t="s">
        <v>163</v>
      </c>
      <c r="C38" s="102" t="s">
        <v>141</v>
      </c>
      <c r="D38" s="92" t="s">
        <v>185</v>
      </c>
      <c r="E38" s="92" t="s">
        <v>124</v>
      </c>
      <c r="F38" s="102" t="s">
        <v>80</v>
      </c>
      <c r="G38" s="93">
        <v>0</v>
      </c>
      <c r="H38" s="99">
        <v>45270</v>
      </c>
      <c r="I38" s="93">
        <v>1</v>
      </c>
      <c r="J38" s="93">
        <v>0</v>
      </c>
      <c r="K38" s="66">
        <v>0</v>
      </c>
      <c r="L38" s="66">
        <v>738.57</v>
      </c>
      <c r="M38" s="66">
        <v>0</v>
      </c>
      <c r="N38" s="71"/>
    </row>
    <row r="39" spans="1:17" s="72" customFormat="1" ht="93" customHeight="1" x14ac:dyDescent="0.25">
      <c r="A39" s="91" t="s">
        <v>58</v>
      </c>
      <c r="B39" s="86" t="s">
        <v>163</v>
      </c>
      <c r="C39" s="102" t="s">
        <v>141</v>
      </c>
      <c r="D39" s="92" t="s">
        <v>186</v>
      </c>
      <c r="E39" s="92" t="s">
        <v>124</v>
      </c>
      <c r="F39" s="102" t="s">
        <v>80</v>
      </c>
      <c r="G39" s="93">
        <v>0</v>
      </c>
      <c r="H39" s="99">
        <v>45271</v>
      </c>
      <c r="I39" s="93">
        <v>1</v>
      </c>
      <c r="J39" s="93">
        <v>0</v>
      </c>
      <c r="K39" s="66">
        <v>0</v>
      </c>
      <c r="L39" s="66">
        <v>738.57</v>
      </c>
      <c r="M39" s="66">
        <v>0</v>
      </c>
      <c r="N39" s="71"/>
    </row>
    <row r="40" spans="1:17" s="72" customFormat="1" ht="47.25" x14ac:dyDescent="0.25">
      <c r="A40" s="91" t="s">
        <v>58</v>
      </c>
      <c r="B40" s="86" t="s">
        <v>163</v>
      </c>
      <c r="C40" s="76" t="s">
        <v>141</v>
      </c>
      <c r="D40" s="92" t="s">
        <v>172</v>
      </c>
      <c r="E40" s="92" t="s">
        <v>124</v>
      </c>
      <c r="F40" s="76" t="s">
        <v>80</v>
      </c>
      <c r="G40" s="93">
        <v>1</v>
      </c>
      <c r="H40" s="99">
        <v>44896</v>
      </c>
      <c r="I40" s="93">
        <v>1</v>
      </c>
      <c r="J40" s="93">
        <v>1</v>
      </c>
      <c r="K40" s="66">
        <v>50</v>
      </c>
      <c r="L40" s="66">
        <v>50</v>
      </c>
      <c r="M40" s="66">
        <v>50</v>
      </c>
      <c r="N40" s="71"/>
    </row>
    <row r="41" spans="1:17" s="72" customFormat="1" ht="31.5" x14ac:dyDescent="0.25">
      <c r="A41" s="91" t="s">
        <v>58</v>
      </c>
      <c r="B41" s="86" t="s">
        <v>163</v>
      </c>
      <c r="C41" s="76" t="s">
        <v>141</v>
      </c>
      <c r="D41" s="92" t="s">
        <v>173</v>
      </c>
      <c r="E41" s="92" t="s">
        <v>124</v>
      </c>
      <c r="F41" s="76" t="s">
        <v>80</v>
      </c>
      <c r="G41" s="93">
        <v>1</v>
      </c>
      <c r="H41" s="99">
        <v>44896</v>
      </c>
      <c r="I41" s="93">
        <v>1</v>
      </c>
      <c r="J41" s="93">
        <v>1</v>
      </c>
      <c r="K41" s="66">
        <v>150</v>
      </c>
      <c r="L41" s="66">
        <v>150</v>
      </c>
      <c r="M41" s="66">
        <v>150</v>
      </c>
      <c r="N41" s="71"/>
    </row>
    <row r="42" spans="1:17" ht="47.25" x14ac:dyDescent="0.25">
      <c r="A42" s="78" t="s">
        <v>58</v>
      </c>
      <c r="B42" s="86" t="s">
        <v>163</v>
      </c>
      <c r="C42" s="79" t="s">
        <v>97</v>
      </c>
      <c r="D42" s="95" t="s">
        <v>99</v>
      </c>
      <c r="E42" s="80" t="s">
        <v>137</v>
      </c>
      <c r="F42" s="79" t="s">
        <v>80</v>
      </c>
      <c r="G42" s="85">
        <f>G43</f>
        <v>1</v>
      </c>
      <c r="H42" s="96" t="s">
        <v>97</v>
      </c>
      <c r="I42" s="85" t="str">
        <f t="shared" ref="I42:J42" si="0">I43</f>
        <v>1</v>
      </c>
      <c r="J42" s="85" t="str">
        <f t="shared" si="0"/>
        <v>1</v>
      </c>
      <c r="K42" s="81">
        <f>K43</f>
        <v>700</v>
      </c>
      <c r="L42" s="81">
        <f t="shared" ref="L42" si="1">L43</f>
        <v>700</v>
      </c>
      <c r="M42" s="81">
        <v>700</v>
      </c>
    </row>
    <row r="43" spans="1:17" ht="47.25" x14ac:dyDescent="0.25">
      <c r="A43" s="91" t="s">
        <v>58</v>
      </c>
      <c r="B43" s="86" t="s">
        <v>163</v>
      </c>
      <c r="C43" s="76" t="s">
        <v>141</v>
      </c>
      <c r="D43" s="92" t="s">
        <v>126</v>
      </c>
      <c r="E43" s="92" t="s">
        <v>137</v>
      </c>
      <c r="F43" s="76" t="s">
        <v>80</v>
      </c>
      <c r="G43" s="93">
        <v>1</v>
      </c>
      <c r="H43" s="99">
        <v>44896</v>
      </c>
      <c r="I43" s="93" t="s">
        <v>145</v>
      </c>
      <c r="J43" s="93" t="s">
        <v>145</v>
      </c>
      <c r="K43" s="66">
        <v>700</v>
      </c>
      <c r="L43" s="66">
        <v>700</v>
      </c>
      <c r="M43" s="66">
        <v>700</v>
      </c>
    </row>
    <row r="44" spans="1:17" ht="47.25" x14ac:dyDescent="0.25">
      <c r="A44" s="78" t="s">
        <v>59</v>
      </c>
      <c r="B44" s="86" t="s">
        <v>97</v>
      </c>
      <c r="C44" s="79" t="s">
        <v>97</v>
      </c>
      <c r="D44" s="87" t="s">
        <v>138</v>
      </c>
      <c r="E44" s="80" t="s">
        <v>124</v>
      </c>
      <c r="F44" s="79" t="s">
        <v>80</v>
      </c>
      <c r="G44" s="85">
        <f>G45</f>
        <v>1</v>
      </c>
      <c r="H44" s="96" t="s">
        <v>97</v>
      </c>
      <c r="I44" s="85">
        <f t="shared" ref="I44:M44" si="2">I45</f>
        <v>2</v>
      </c>
      <c r="J44" s="85">
        <f t="shared" si="2"/>
        <v>0</v>
      </c>
      <c r="K44" s="88">
        <f t="shared" si="2"/>
        <v>2165</v>
      </c>
      <c r="L44" s="88">
        <f t="shared" si="2"/>
        <v>800</v>
      </c>
      <c r="M44" s="88">
        <f t="shared" si="2"/>
        <v>0</v>
      </c>
    </row>
    <row r="45" spans="1:17" s="82" customFormat="1" ht="47.25" x14ac:dyDescent="0.2">
      <c r="A45" s="78" t="s">
        <v>59</v>
      </c>
      <c r="B45" s="86" t="s">
        <v>163</v>
      </c>
      <c r="C45" s="79" t="s">
        <v>97</v>
      </c>
      <c r="D45" s="87" t="s">
        <v>138</v>
      </c>
      <c r="E45" s="80" t="s">
        <v>124</v>
      </c>
      <c r="F45" s="79" t="s">
        <v>80</v>
      </c>
      <c r="G45" s="85">
        <f>SUM(G46:G48)</f>
        <v>1</v>
      </c>
      <c r="H45" s="96" t="s">
        <v>97</v>
      </c>
      <c r="I45" s="85">
        <f>SUM(I46:I48)</f>
        <v>2</v>
      </c>
      <c r="J45" s="85">
        <f>SUM(J46:J48)</f>
        <v>0</v>
      </c>
      <c r="K45" s="88">
        <f>SUM(K46:K48)</f>
        <v>2165</v>
      </c>
      <c r="L45" s="88">
        <f>SUM(L46:L48)</f>
        <v>800</v>
      </c>
      <c r="M45" s="88">
        <f>SUM(M46:M48)</f>
        <v>0</v>
      </c>
      <c r="O45" s="97"/>
      <c r="P45" s="97"/>
      <c r="Q45" s="97"/>
    </row>
    <row r="46" spans="1:17" s="71" customFormat="1" ht="63" x14ac:dyDescent="0.2">
      <c r="A46" s="91" t="s">
        <v>59</v>
      </c>
      <c r="B46" s="86" t="s">
        <v>163</v>
      </c>
      <c r="C46" s="76" t="s">
        <v>141</v>
      </c>
      <c r="D46" s="92" t="s">
        <v>187</v>
      </c>
      <c r="E46" s="92" t="s">
        <v>124</v>
      </c>
      <c r="F46" s="76" t="s">
        <v>80</v>
      </c>
      <c r="G46" s="93">
        <v>1</v>
      </c>
      <c r="H46" s="99">
        <v>44896</v>
      </c>
      <c r="I46" s="93">
        <v>0</v>
      </c>
      <c r="J46" s="93">
        <v>0</v>
      </c>
      <c r="K46" s="66">
        <v>2165</v>
      </c>
      <c r="L46" s="66">
        <v>0</v>
      </c>
      <c r="M46" s="66">
        <v>0</v>
      </c>
      <c r="O46" s="98"/>
      <c r="P46" s="98"/>
      <c r="Q46" s="98"/>
    </row>
    <row r="47" spans="1:17" s="71" customFormat="1" ht="47.25" x14ac:dyDescent="0.2">
      <c r="A47" s="91" t="s">
        <v>59</v>
      </c>
      <c r="B47" s="86" t="s">
        <v>163</v>
      </c>
      <c r="C47" s="76" t="s">
        <v>141</v>
      </c>
      <c r="D47" s="92" t="s">
        <v>162</v>
      </c>
      <c r="E47" s="92" t="s">
        <v>124</v>
      </c>
      <c r="F47" s="76" t="s">
        <v>80</v>
      </c>
      <c r="G47" s="93">
        <v>0</v>
      </c>
      <c r="H47" s="99">
        <v>45231</v>
      </c>
      <c r="I47" s="93">
        <v>1</v>
      </c>
      <c r="J47" s="93">
        <v>0</v>
      </c>
      <c r="K47" s="66">
        <v>0</v>
      </c>
      <c r="L47" s="66">
        <v>600</v>
      </c>
      <c r="M47" s="66">
        <v>0</v>
      </c>
      <c r="O47" s="98"/>
      <c r="P47" s="98"/>
      <c r="Q47" s="98"/>
    </row>
    <row r="48" spans="1:17" s="71" customFormat="1" ht="78.75" x14ac:dyDescent="0.2">
      <c r="A48" s="91" t="s">
        <v>59</v>
      </c>
      <c r="B48" s="86" t="s">
        <v>163</v>
      </c>
      <c r="C48" s="76" t="s">
        <v>141</v>
      </c>
      <c r="D48" s="92" t="s">
        <v>176</v>
      </c>
      <c r="E48" s="92" t="s">
        <v>124</v>
      </c>
      <c r="F48" s="76" t="s">
        <v>80</v>
      </c>
      <c r="G48" s="93">
        <v>0</v>
      </c>
      <c r="H48" s="99">
        <v>45231</v>
      </c>
      <c r="I48" s="93">
        <v>1</v>
      </c>
      <c r="J48" s="93">
        <v>0</v>
      </c>
      <c r="K48" s="66">
        <v>0</v>
      </c>
      <c r="L48" s="66">
        <v>200</v>
      </c>
      <c r="M48" s="66">
        <v>0</v>
      </c>
      <c r="O48" s="98"/>
      <c r="P48" s="98"/>
      <c r="Q48" s="98"/>
    </row>
    <row r="49" spans="1:17" s="71" customFormat="1" ht="126" x14ac:dyDescent="0.2">
      <c r="A49" s="78" t="s">
        <v>89</v>
      </c>
      <c r="B49" s="79" t="s">
        <v>97</v>
      </c>
      <c r="C49" s="79" t="s">
        <v>97</v>
      </c>
      <c r="D49" s="87" t="s">
        <v>88</v>
      </c>
      <c r="E49" s="95" t="s">
        <v>139</v>
      </c>
      <c r="F49" s="79" t="s">
        <v>80</v>
      </c>
      <c r="G49" s="85">
        <f>G50</f>
        <v>2220</v>
      </c>
      <c r="H49" s="96" t="s">
        <v>97</v>
      </c>
      <c r="I49" s="85">
        <f>I50</f>
        <v>2100</v>
      </c>
      <c r="J49" s="85">
        <f>J50</f>
        <v>2100</v>
      </c>
      <c r="K49" s="81">
        <f t="shared" ref="K49:M49" si="3">K50</f>
        <v>2689.7</v>
      </c>
      <c r="L49" s="81">
        <f t="shared" si="3"/>
        <v>1255.7</v>
      </c>
      <c r="M49" s="81">
        <f t="shared" si="3"/>
        <v>1255.7</v>
      </c>
      <c r="O49" s="98"/>
      <c r="P49" s="98"/>
      <c r="Q49" s="98"/>
    </row>
    <row r="50" spans="1:17" s="82" customFormat="1" ht="126" x14ac:dyDescent="0.2">
      <c r="A50" s="78" t="s">
        <v>89</v>
      </c>
      <c r="B50" s="76">
        <v>53160</v>
      </c>
      <c r="C50" s="79" t="s">
        <v>97</v>
      </c>
      <c r="D50" s="87" t="s">
        <v>88</v>
      </c>
      <c r="E50" s="95" t="s">
        <v>139</v>
      </c>
      <c r="F50" s="79" t="s">
        <v>80</v>
      </c>
      <c r="G50" s="85">
        <f>SUM(G51:G52)</f>
        <v>2220</v>
      </c>
      <c r="H50" s="96" t="s">
        <v>97</v>
      </c>
      <c r="I50" s="85">
        <f>SUM(I51:I52)</f>
        <v>2100</v>
      </c>
      <c r="J50" s="85">
        <f>SUM(J51:J52)</f>
        <v>2100</v>
      </c>
      <c r="K50" s="88">
        <f>SUM(K51:K52)</f>
        <v>2689.7</v>
      </c>
      <c r="L50" s="88">
        <f t="shared" ref="L50:M50" si="4">SUM(L51:L52)</f>
        <v>1255.7</v>
      </c>
      <c r="M50" s="88">
        <f t="shared" si="4"/>
        <v>1255.7</v>
      </c>
      <c r="O50" s="97"/>
      <c r="P50" s="97"/>
      <c r="Q50" s="97"/>
    </row>
    <row r="51" spans="1:17" s="71" customFormat="1" ht="63" x14ac:dyDescent="0.2">
      <c r="A51" s="91" t="s">
        <v>89</v>
      </c>
      <c r="B51" s="76">
        <v>53160</v>
      </c>
      <c r="C51" s="76" t="s">
        <v>106</v>
      </c>
      <c r="D51" s="92" t="s">
        <v>103</v>
      </c>
      <c r="E51" s="92" t="s">
        <v>127</v>
      </c>
      <c r="F51" s="76" t="s">
        <v>80</v>
      </c>
      <c r="G51" s="93">
        <v>220</v>
      </c>
      <c r="H51" s="99">
        <v>44896</v>
      </c>
      <c r="I51" s="93">
        <v>100</v>
      </c>
      <c r="J51" s="93">
        <v>100</v>
      </c>
      <c r="K51" s="66">
        <v>2089.6999999999998</v>
      </c>
      <c r="L51" s="66">
        <v>655.7</v>
      </c>
      <c r="M51" s="66">
        <v>655.7</v>
      </c>
      <c r="N51" s="100"/>
      <c r="O51" s="98"/>
      <c r="P51" s="98"/>
      <c r="Q51" s="98"/>
    </row>
    <row r="52" spans="1:17" s="71" customFormat="1" ht="94.5" x14ac:dyDescent="0.2">
      <c r="A52" s="91" t="s">
        <v>89</v>
      </c>
      <c r="B52" s="76">
        <v>53160</v>
      </c>
      <c r="C52" s="76" t="s">
        <v>106</v>
      </c>
      <c r="D52" s="92" t="s">
        <v>88</v>
      </c>
      <c r="E52" s="92" t="s">
        <v>128</v>
      </c>
      <c r="F52" s="76" t="s">
        <v>80</v>
      </c>
      <c r="G52" s="93">
        <v>2000</v>
      </c>
      <c r="H52" s="99">
        <v>44896</v>
      </c>
      <c r="I52" s="93">
        <v>2000</v>
      </c>
      <c r="J52" s="93">
        <v>2000</v>
      </c>
      <c r="K52" s="66">
        <v>600</v>
      </c>
      <c r="L52" s="66">
        <v>600</v>
      </c>
      <c r="M52" s="66">
        <v>600</v>
      </c>
      <c r="N52" s="100"/>
      <c r="O52" s="98"/>
      <c r="P52" s="98"/>
      <c r="Q52" s="98"/>
    </row>
    <row r="53" spans="1:17" x14ac:dyDescent="0.25">
      <c r="C53" s="104" t="s">
        <v>155</v>
      </c>
      <c r="D53" s="104"/>
      <c r="E53" s="104"/>
      <c r="F53" s="104"/>
      <c r="G53" s="104"/>
      <c r="H53" s="104"/>
    </row>
    <row r="54" spans="1:17" x14ac:dyDescent="0.25">
      <c r="C54" s="105"/>
      <c r="D54" s="105"/>
      <c r="E54" s="105"/>
      <c r="F54" s="105"/>
      <c r="G54" s="105"/>
      <c r="H54" s="105"/>
    </row>
  </sheetData>
  <autoFilter ref="A10:Q53"/>
  <mergeCells count="20">
    <mergeCell ref="J1:M1"/>
    <mergeCell ref="J2:M2"/>
    <mergeCell ref="A3:K3"/>
    <mergeCell ref="A4:M4"/>
    <mergeCell ref="A6:A9"/>
    <mergeCell ref="B6:B9"/>
    <mergeCell ref="C6:C9"/>
    <mergeCell ref="D6:D9"/>
    <mergeCell ref="K6:M6"/>
    <mergeCell ref="E7:E9"/>
    <mergeCell ref="L7:L9"/>
    <mergeCell ref="M7:M9"/>
    <mergeCell ref="G8:H8"/>
    <mergeCell ref="I8:I9"/>
    <mergeCell ref="J8:J9"/>
    <mergeCell ref="C53:H53"/>
    <mergeCell ref="C54:H54"/>
    <mergeCell ref="F7:F9"/>
    <mergeCell ref="G7:J7"/>
    <mergeCell ref="K7:K9"/>
  </mergeCells>
  <printOptions horizontalCentered="1"/>
  <pageMargins left="0.78740157480314965" right="0.78740157480314965" top="0.78740157480314965" bottom="0.39370078740157483" header="0.31496062992125984" footer="0.31496062992125984"/>
  <pageSetup paperSize="9" scale="53" fitToHeight="0" orientation="landscape" r:id="rId1"/>
  <headerFooter differentFirst="1">
    <oddHeader>&amp;C&amp;P&amp;R&amp;P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S9" sqref="S9"/>
    </sheetView>
  </sheetViews>
  <sheetFormatPr defaultRowHeight="12.7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zoomScale="93" zoomScaleNormal="93" workbookViewId="0">
      <selection activeCell="D18" sqref="D18"/>
    </sheetView>
  </sheetViews>
  <sheetFormatPr defaultRowHeight="12.75" x14ac:dyDescent="0.2"/>
  <cols>
    <col min="2" max="4" width="11.140625" customWidth="1"/>
    <col min="5" max="5" width="13" customWidth="1"/>
    <col min="6" max="6" width="38.5703125" customWidth="1"/>
    <col min="10" max="10" width="13.85546875" customWidth="1"/>
    <col min="11" max="11" width="11.7109375" bestFit="1" customWidth="1"/>
    <col min="12" max="12" width="12.5703125" bestFit="1" customWidth="1"/>
    <col min="13" max="13" width="13.42578125" customWidth="1"/>
    <col min="14" max="14" width="13.85546875" customWidth="1"/>
    <col min="15" max="15" width="11.42578125" customWidth="1"/>
  </cols>
  <sheetData>
    <row r="1" spans="1:15" ht="34.5" customHeight="1" x14ac:dyDescent="0.2">
      <c r="A1" s="110" t="s">
        <v>48</v>
      </c>
      <c r="B1" s="110" t="s">
        <v>4</v>
      </c>
      <c r="C1" s="110" t="s">
        <v>49</v>
      </c>
      <c r="D1" s="110" t="s">
        <v>50</v>
      </c>
      <c r="E1" s="110"/>
      <c r="F1" s="110" t="s">
        <v>53</v>
      </c>
      <c r="G1" s="110" t="s">
        <v>17</v>
      </c>
      <c r="H1" s="110"/>
      <c r="I1" s="110"/>
      <c r="J1" s="110"/>
      <c r="K1" s="110" t="s">
        <v>12</v>
      </c>
      <c r="L1" s="110"/>
      <c r="M1" s="110"/>
      <c r="N1" s="110"/>
      <c r="O1" s="110"/>
    </row>
    <row r="2" spans="1:15" ht="51" x14ac:dyDescent="0.2">
      <c r="A2" s="110"/>
      <c r="B2" s="110"/>
      <c r="C2" s="110"/>
      <c r="D2" s="10" t="s">
        <v>51</v>
      </c>
      <c r="E2" s="10" t="s">
        <v>52</v>
      </c>
      <c r="F2" s="110"/>
      <c r="G2" s="10" t="s">
        <v>18</v>
      </c>
      <c r="H2" s="10" t="s">
        <v>19</v>
      </c>
      <c r="I2" s="10" t="s">
        <v>20</v>
      </c>
      <c r="J2" s="10" t="s">
        <v>54</v>
      </c>
      <c r="K2" s="10" t="s">
        <v>47</v>
      </c>
      <c r="L2" s="10" t="s">
        <v>46</v>
      </c>
      <c r="M2" s="10" t="s">
        <v>14</v>
      </c>
      <c r="N2" s="10" t="s">
        <v>15</v>
      </c>
      <c r="O2" s="10" t="s">
        <v>16</v>
      </c>
    </row>
    <row r="3" spans="1:15" x14ac:dyDescent="0.2">
      <c r="A3" s="10">
        <v>1</v>
      </c>
      <c r="B3" s="10">
        <v>2</v>
      </c>
      <c r="C3" s="10">
        <v>3</v>
      </c>
      <c r="D3" s="10">
        <v>4</v>
      </c>
      <c r="E3" s="10">
        <v>5</v>
      </c>
      <c r="F3" s="10">
        <v>6</v>
      </c>
      <c r="G3" s="10">
        <v>7</v>
      </c>
      <c r="H3" s="10">
        <v>8</v>
      </c>
      <c r="I3" s="10">
        <v>9</v>
      </c>
      <c r="J3" s="10">
        <v>10</v>
      </c>
      <c r="K3" s="10">
        <v>11</v>
      </c>
      <c r="L3" s="10">
        <v>12</v>
      </c>
      <c r="M3" s="10">
        <v>13</v>
      </c>
      <c r="N3" s="10">
        <v>14</v>
      </c>
      <c r="O3" s="10">
        <v>15</v>
      </c>
    </row>
    <row r="4" spans="1:15" ht="51" x14ac:dyDescent="0.2">
      <c r="A4" s="14" t="s">
        <v>58</v>
      </c>
      <c r="B4" s="15" t="s">
        <v>13</v>
      </c>
      <c r="C4" s="15" t="s">
        <v>13</v>
      </c>
      <c r="D4" s="15" t="s">
        <v>13</v>
      </c>
      <c r="E4" s="15" t="s">
        <v>13</v>
      </c>
      <c r="F4" s="12" t="s">
        <v>56</v>
      </c>
      <c r="G4" s="5"/>
      <c r="H4" s="5"/>
      <c r="I4" s="5"/>
      <c r="J4" s="11">
        <v>44256</v>
      </c>
      <c r="K4" s="16"/>
      <c r="L4" s="16"/>
      <c r="M4" s="16"/>
      <c r="N4" s="16"/>
      <c r="O4" s="16"/>
    </row>
    <row r="5" spans="1:15" s="22" customFormat="1" ht="38.25" x14ac:dyDescent="0.2">
      <c r="A5" s="17" t="s">
        <v>58</v>
      </c>
      <c r="B5" s="17" t="s">
        <v>60</v>
      </c>
      <c r="C5" s="17" t="s">
        <v>13</v>
      </c>
      <c r="D5" s="21" t="s">
        <v>13</v>
      </c>
      <c r="E5" s="21" t="s">
        <v>13</v>
      </c>
      <c r="F5" s="13" t="s">
        <v>57</v>
      </c>
      <c r="G5" s="18"/>
      <c r="H5" s="18"/>
      <c r="I5" s="18"/>
      <c r="J5" s="19"/>
      <c r="K5" s="20">
        <f>SUM(K6:K9)</f>
        <v>0</v>
      </c>
      <c r="L5" s="20">
        <f t="shared" ref="L5:O5" si="0">SUM(L6:L9)</f>
        <v>2500000</v>
      </c>
      <c r="M5" s="20">
        <f t="shared" si="0"/>
        <v>2500000</v>
      </c>
      <c r="N5" s="20">
        <f t="shared" si="0"/>
        <v>0</v>
      </c>
      <c r="O5" s="20">
        <f t="shared" si="0"/>
        <v>0</v>
      </c>
    </row>
    <row r="6" spans="1:15" ht="38.25" x14ac:dyDescent="0.2">
      <c r="A6" s="14" t="s">
        <v>58</v>
      </c>
      <c r="B6" s="14" t="s">
        <v>60</v>
      </c>
      <c r="C6" s="14" t="s">
        <v>63</v>
      </c>
      <c r="D6" s="14" t="s">
        <v>64</v>
      </c>
      <c r="E6" s="14" t="s">
        <v>65</v>
      </c>
      <c r="F6" s="6" t="s">
        <v>67</v>
      </c>
      <c r="G6" s="5" t="s">
        <v>68</v>
      </c>
      <c r="H6" s="5" t="s">
        <v>69</v>
      </c>
      <c r="I6" s="5">
        <v>150</v>
      </c>
      <c r="J6" s="11">
        <v>44531</v>
      </c>
      <c r="K6" s="16"/>
      <c r="L6" s="16">
        <f>SUM(M6:O6)</f>
        <v>1000000</v>
      </c>
      <c r="M6" s="16">
        <v>1000000</v>
      </c>
      <c r="N6" s="16"/>
      <c r="O6" s="16"/>
    </row>
    <row r="7" spans="1:15" ht="38.25" x14ac:dyDescent="0.2">
      <c r="A7" s="14" t="s">
        <v>58</v>
      </c>
      <c r="B7" s="14" t="s">
        <v>60</v>
      </c>
      <c r="C7" s="14" t="s">
        <v>63</v>
      </c>
      <c r="D7" s="14" t="s">
        <v>70</v>
      </c>
      <c r="E7" s="14" t="s">
        <v>71</v>
      </c>
      <c r="F7" s="6" t="s">
        <v>67</v>
      </c>
      <c r="G7" s="5" t="s">
        <v>68</v>
      </c>
      <c r="H7" s="5" t="s">
        <v>69</v>
      </c>
      <c r="I7" s="5">
        <v>200</v>
      </c>
      <c r="J7" s="11">
        <v>44532</v>
      </c>
      <c r="K7" s="16"/>
      <c r="L7" s="16">
        <f t="shared" ref="L7:L8" si="1">SUM(M7:O7)</f>
        <v>1500000</v>
      </c>
      <c r="M7" s="16">
        <v>1500000</v>
      </c>
      <c r="N7" s="16"/>
      <c r="O7" s="16"/>
    </row>
    <row r="8" spans="1:15" x14ac:dyDescent="0.2">
      <c r="A8" s="14" t="s">
        <v>58</v>
      </c>
      <c r="B8" s="14" t="s">
        <v>60</v>
      </c>
      <c r="C8" s="14" t="s">
        <v>63</v>
      </c>
      <c r="D8" s="14"/>
      <c r="E8" s="14"/>
      <c r="F8" s="6" t="s">
        <v>1</v>
      </c>
      <c r="G8" s="5"/>
      <c r="H8" s="5"/>
      <c r="I8" s="5"/>
      <c r="J8" s="11"/>
      <c r="K8" s="16"/>
      <c r="L8" s="16">
        <f t="shared" si="1"/>
        <v>0</v>
      </c>
      <c r="M8" s="16"/>
      <c r="N8" s="16"/>
      <c r="O8" s="16"/>
    </row>
    <row r="9" spans="1:15" x14ac:dyDescent="0.2">
      <c r="A9" s="14" t="s">
        <v>58</v>
      </c>
      <c r="B9" s="14" t="s">
        <v>60</v>
      </c>
      <c r="C9" s="14" t="s">
        <v>63</v>
      </c>
      <c r="D9" s="14"/>
      <c r="E9" s="14"/>
      <c r="F9" s="6" t="s">
        <v>9</v>
      </c>
      <c r="G9" s="5"/>
      <c r="H9" s="5"/>
      <c r="I9" s="5"/>
      <c r="J9" s="11"/>
      <c r="K9" s="16"/>
      <c r="L9" s="16">
        <f>SUM(M9:O9)</f>
        <v>0</v>
      </c>
      <c r="M9" s="16"/>
      <c r="N9" s="16"/>
      <c r="O9" s="16"/>
    </row>
    <row r="10" spans="1:15" ht="38.25" x14ac:dyDescent="0.2">
      <c r="A10" s="17" t="s">
        <v>58</v>
      </c>
      <c r="B10" s="17" t="s">
        <v>61</v>
      </c>
      <c r="C10" s="17" t="s">
        <v>63</v>
      </c>
      <c r="D10" s="17" t="s">
        <v>13</v>
      </c>
      <c r="E10" s="17" t="s">
        <v>13</v>
      </c>
      <c r="F10" s="13" t="s">
        <v>72</v>
      </c>
      <c r="G10" s="18"/>
      <c r="H10" s="18"/>
      <c r="I10" s="18"/>
      <c r="J10" s="19"/>
      <c r="K10" s="20">
        <f>SUM(K11:K14)</f>
        <v>200</v>
      </c>
      <c r="L10" s="20">
        <f t="shared" ref="L10:O10" si="2">SUM(L11:L14)</f>
        <v>500</v>
      </c>
      <c r="M10" s="20">
        <f t="shared" si="2"/>
        <v>500</v>
      </c>
      <c r="N10" s="20">
        <f t="shared" si="2"/>
        <v>0</v>
      </c>
      <c r="O10" s="20">
        <f t="shared" si="2"/>
        <v>0</v>
      </c>
    </row>
    <row r="11" spans="1:15" x14ac:dyDescent="0.2">
      <c r="A11" s="14" t="s">
        <v>58</v>
      </c>
      <c r="B11" s="14" t="s">
        <v>61</v>
      </c>
      <c r="C11" s="14" t="s">
        <v>63</v>
      </c>
      <c r="D11" s="14" t="s">
        <v>70</v>
      </c>
      <c r="E11" s="14" t="s">
        <v>71</v>
      </c>
      <c r="F11" s="6" t="s">
        <v>66</v>
      </c>
      <c r="G11" s="5"/>
      <c r="H11" s="5" t="s">
        <v>74</v>
      </c>
      <c r="I11" s="5">
        <v>1</v>
      </c>
      <c r="J11" s="11">
        <v>44470</v>
      </c>
      <c r="K11" s="16"/>
      <c r="L11" s="16">
        <f>SUM(M11:O11)</f>
        <v>500</v>
      </c>
      <c r="M11" s="16">
        <v>500</v>
      </c>
      <c r="N11" s="16"/>
      <c r="O11" s="16"/>
    </row>
    <row r="12" spans="1:15" x14ac:dyDescent="0.2">
      <c r="A12" s="14" t="s">
        <v>58</v>
      </c>
      <c r="B12" s="14" t="s">
        <v>61</v>
      </c>
      <c r="C12" s="14" t="s">
        <v>63</v>
      </c>
      <c r="D12" s="14" t="s">
        <v>70</v>
      </c>
      <c r="E12" s="14" t="s">
        <v>71</v>
      </c>
      <c r="F12" s="6" t="s">
        <v>73</v>
      </c>
      <c r="G12" s="5"/>
      <c r="H12" s="5" t="s">
        <v>74</v>
      </c>
      <c r="I12" s="5">
        <v>1</v>
      </c>
      <c r="J12" s="11">
        <v>44228</v>
      </c>
      <c r="K12" s="16">
        <v>200</v>
      </c>
      <c r="L12" s="16">
        <f t="shared" ref="L12:L18" si="3">SUM(M12:O12)</f>
        <v>0</v>
      </c>
      <c r="M12" s="16">
        <v>0</v>
      </c>
      <c r="N12" s="16"/>
      <c r="O12" s="16"/>
    </row>
    <row r="13" spans="1:15" x14ac:dyDescent="0.2">
      <c r="A13" s="14" t="s">
        <v>58</v>
      </c>
      <c r="B13" s="14" t="s">
        <v>61</v>
      </c>
      <c r="C13" s="14" t="s">
        <v>63</v>
      </c>
      <c r="D13" s="14"/>
      <c r="E13" s="14"/>
      <c r="F13" s="6" t="s">
        <v>1</v>
      </c>
      <c r="G13" s="5"/>
      <c r="H13" s="5"/>
      <c r="I13" s="5"/>
      <c r="J13" s="11"/>
      <c r="K13" s="16"/>
      <c r="L13" s="16">
        <f t="shared" si="3"/>
        <v>0</v>
      </c>
      <c r="M13" s="16"/>
      <c r="N13" s="16"/>
      <c r="O13" s="16"/>
    </row>
    <row r="14" spans="1:15" x14ac:dyDescent="0.2">
      <c r="A14" s="14" t="s">
        <v>58</v>
      </c>
      <c r="B14" s="14" t="s">
        <v>61</v>
      </c>
      <c r="C14" s="14" t="s">
        <v>63</v>
      </c>
      <c r="D14" s="14"/>
      <c r="E14" s="14"/>
      <c r="F14" s="6" t="s">
        <v>9</v>
      </c>
      <c r="G14" s="5"/>
      <c r="H14" s="5"/>
      <c r="I14" s="5"/>
      <c r="J14" s="11"/>
      <c r="K14" s="16"/>
      <c r="L14" s="16">
        <f t="shared" si="3"/>
        <v>0</v>
      </c>
      <c r="M14" s="16"/>
      <c r="N14" s="16"/>
      <c r="O14" s="16"/>
    </row>
    <row r="15" spans="1:15" ht="51" x14ac:dyDescent="0.2">
      <c r="A15" s="14" t="s">
        <v>59</v>
      </c>
      <c r="B15" s="15" t="s">
        <v>13</v>
      </c>
      <c r="C15" s="15" t="s">
        <v>13</v>
      </c>
      <c r="D15" s="15" t="s">
        <v>13</v>
      </c>
      <c r="E15" s="15" t="s">
        <v>13</v>
      </c>
      <c r="F15" s="12" t="s">
        <v>75</v>
      </c>
      <c r="G15" s="5"/>
      <c r="H15" s="5"/>
      <c r="I15" s="5"/>
      <c r="J15" s="11"/>
      <c r="K15" s="16"/>
      <c r="L15" s="16">
        <f t="shared" si="3"/>
        <v>0</v>
      </c>
      <c r="M15" s="16"/>
      <c r="N15" s="16"/>
      <c r="O15" s="16"/>
    </row>
    <row r="16" spans="1:15" ht="76.5" x14ac:dyDescent="0.2">
      <c r="A16" s="14" t="s">
        <v>59</v>
      </c>
      <c r="B16" s="14" t="s">
        <v>62</v>
      </c>
      <c r="C16" s="14" t="s">
        <v>13</v>
      </c>
      <c r="D16" s="14" t="s">
        <v>13</v>
      </c>
      <c r="E16" s="14" t="s">
        <v>13</v>
      </c>
      <c r="F16" s="23" t="s">
        <v>76</v>
      </c>
      <c r="G16" s="5"/>
      <c r="H16" s="5"/>
      <c r="I16" s="5"/>
      <c r="J16" s="11"/>
      <c r="K16" s="16"/>
      <c r="L16" s="16">
        <f t="shared" si="3"/>
        <v>0</v>
      </c>
      <c r="M16" s="16"/>
      <c r="N16" s="16"/>
      <c r="O16" s="16"/>
    </row>
    <row r="17" spans="1:15" ht="25.5" x14ac:dyDescent="0.2">
      <c r="A17" s="14" t="s">
        <v>59</v>
      </c>
      <c r="B17" s="14" t="s">
        <v>62</v>
      </c>
      <c r="C17" s="14">
        <v>804</v>
      </c>
      <c r="D17" s="14">
        <v>11115</v>
      </c>
      <c r="E17" s="14" t="s">
        <v>78</v>
      </c>
      <c r="F17" s="23" t="s">
        <v>77</v>
      </c>
      <c r="G17" s="5" t="s">
        <v>79</v>
      </c>
      <c r="H17" s="5" t="s">
        <v>80</v>
      </c>
      <c r="I17" s="5">
        <v>200</v>
      </c>
      <c r="J17" s="11">
        <v>44531</v>
      </c>
      <c r="K17" s="16">
        <v>50000000</v>
      </c>
      <c r="L17" s="16">
        <f t="shared" si="3"/>
        <v>262000000</v>
      </c>
      <c r="M17" s="16">
        <v>10000000</v>
      </c>
      <c r="N17" s="16">
        <v>252000000</v>
      </c>
      <c r="O17" s="16"/>
    </row>
    <row r="18" spans="1:15" ht="25.5" x14ac:dyDescent="0.2">
      <c r="A18" s="14" t="s">
        <v>59</v>
      </c>
      <c r="B18" s="14" t="s">
        <v>62</v>
      </c>
      <c r="C18" s="14" t="s">
        <v>81</v>
      </c>
      <c r="D18" s="14" t="s">
        <v>82</v>
      </c>
      <c r="E18" s="14" t="s">
        <v>83</v>
      </c>
      <c r="F18" s="23" t="s">
        <v>84</v>
      </c>
      <c r="G18" s="5" t="s">
        <v>79</v>
      </c>
      <c r="H18" s="5" t="s">
        <v>80</v>
      </c>
      <c r="I18" s="5">
        <v>350</v>
      </c>
      <c r="J18" s="11">
        <v>44743</v>
      </c>
      <c r="K18" s="16"/>
      <c r="L18" s="16">
        <f t="shared" si="3"/>
        <v>0</v>
      </c>
      <c r="M18" s="16"/>
      <c r="N18" s="16"/>
      <c r="O18" s="16"/>
    </row>
    <row r="19" spans="1:15" ht="147.75" customHeight="1" x14ac:dyDescent="0.2">
      <c r="A19" s="111" t="s">
        <v>55</v>
      </c>
      <c r="B19" s="111"/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M19" s="111"/>
      <c r="N19" s="111"/>
      <c r="O19" s="111"/>
    </row>
  </sheetData>
  <autoFilter ref="A3:O16"/>
  <mergeCells count="8">
    <mergeCell ref="K1:O1"/>
    <mergeCell ref="A19:O19"/>
    <mergeCell ref="A1:A2"/>
    <mergeCell ref="B1:B2"/>
    <mergeCell ref="C1:C2"/>
    <mergeCell ref="D1:E1"/>
    <mergeCell ref="F1:F2"/>
    <mergeCell ref="G1:J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"/>
  <sheetViews>
    <sheetView workbookViewId="0">
      <selection sqref="A1:A2"/>
    </sheetView>
  </sheetViews>
  <sheetFormatPr defaultRowHeight="12.75" x14ac:dyDescent="0.2"/>
  <cols>
    <col min="2" max="2" width="8.42578125" customWidth="1"/>
    <col min="3" max="3" width="26.7109375" customWidth="1"/>
    <col min="4" max="4" width="17.5703125" customWidth="1"/>
    <col min="7" max="7" width="9.140625" style="9"/>
    <col min="12" max="12" width="13.140625" customWidth="1"/>
    <col min="13" max="13" width="11" customWidth="1"/>
    <col min="16" max="16" width="12.85546875" customWidth="1"/>
  </cols>
  <sheetData>
    <row r="1" spans="1:17" x14ac:dyDescent="0.2">
      <c r="A1" t="s">
        <v>85</v>
      </c>
    </row>
    <row r="2" spans="1:17" x14ac:dyDescent="0.2">
      <c r="A2" t="s">
        <v>86</v>
      </c>
    </row>
    <row r="5" spans="1:17" ht="64.5" customHeight="1" x14ac:dyDescent="0.2">
      <c r="A5" s="110" t="s">
        <v>3</v>
      </c>
      <c r="B5" s="110" t="s">
        <v>4</v>
      </c>
      <c r="C5" s="110" t="s">
        <v>10</v>
      </c>
      <c r="D5" s="110" t="s">
        <v>6</v>
      </c>
      <c r="E5" s="110" t="s">
        <v>17</v>
      </c>
      <c r="F5" s="110"/>
      <c r="G5" s="110"/>
      <c r="H5" s="110"/>
      <c r="I5" s="110"/>
      <c r="J5" s="110"/>
      <c r="K5" s="110" t="s">
        <v>37</v>
      </c>
      <c r="L5" s="110"/>
      <c r="M5" s="110"/>
      <c r="N5" s="110"/>
      <c r="O5" s="110"/>
      <c r="P5" s="112" t="s">
        <v>45</v>
      </c>
    </row>
    <row r="6" spans="1:17" ht="76.5" x14ac:dyDescent="0.2">
      <c r="A6" s="110"/>
      <c r="B6" s="110"/>
      <c r="C6" s="110"/>
      <c r="D6" s="110"/>
      <c r="E6" s="3" t="s">
        <v>18</v>
      </c>
      <c r="F6" s="3" t="s">
        <v>19</v>
      </c>
      <c r="G6" s="7" t="s">
        <v>38</v>
      </c>
      <c r="H6" s="3" t="s">
        <v>39</v>
      </c>
      <c r="I6" s="3" t="s">
        <v>40</v>
      </c>
      <c r="J6" s="3" t="s">
        <v>41</v>
      </c>
      <c r="K6" s="3" t="s">
        <v>38</v>
      </c>
      <c r="L6" s="3" t="s">
        <v>42</v>
      </c>
      <c r="M6" s="3" t="s">
        <v>40</v>
      </c>
      <c r="N6" s="3" t="s">
        <v>43</v>
      </c>
      <c r="O6" s="2" t="s">
        <v>44</v>
      </c>
      <c r="P6" s="113"/>
    </row>
    <row r="7" spans="1:17" x14ac:dyDescent="0.2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7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  <c r="M7" s="3">
        <v>13</v>
      </c>
      <c r="N7" s="3">
        <v>14</v>
      </c>
      <c r="O7" s="3">
        <v>15</v>
      </c>
      <c r="P7" s="3">
        <v>16</v>
      </c>
    </row>
    <row r="8" spans="1:17" ht="25.5" x14ac:dyDescent="0.2">
      <c r="A8" s="4" t="s">
        <v>21</v>
      </c>
      <c r="B8" s="4">
        <v>0</v>
      </c>
      <c r="C8" s="5" t="s">
        <v>22</v>
      </c>
      <c r="D8" s="3"/>
      <c r="E8" s="5"/>
      <c r="F8" s="5"/>
      <c r="G8" s="8"/>
      <c r="H8" s="5"/>
      <c r="I8" s="5"/>
      <c r="J8" s="5"/>
      <c r="K8" s="5"/>
      <c r="L8" s="5"/>
      <c r="M8" s="5"/>
      <c r="N8" s="1"/>
      <c r="O8" s="1"/>
      <c r="P8" s="1"/>
    </row>
    <row r="9" spans="1:17" ht="25.5" x14ac:dyDescent="0.2">
      <c r="A9" s="4" t="s">
        <v>23</v>
      </c>
      <c r="B9" s="4" t="s">
        <v>5</v>
      </c>
      <c r="C9" s="5" t="s">
        <v>24</v>
      </c>
      <c r="D9" s="5"/>
      <c r="E9" s="5"/>
      <c r="F9" s="5"/>
      <c r="G9" s="8"/>
      <c r="H9" s="5"/>
      <c r="I9" s="5"/>
      <c r="J9" s="5"/>
      <c r="K9" s="5"/>
      <c r="L9" s="5"/>
      <c r="M9" s="5"/>
      <c r="N9" s="1"/>
      <c r="O9" s="1"/>
      <c r="P9" s="1"/>
    </row>
    <row r="10" spans="1:17" x14ac:dyDescent="0.2">
      <c r="A10" s="4" t="s">
        <v>25</v>
      </c>
      <c r="B10" s="4"/>
      <c r="C10" s="6" t="s">
        <v>7</v>
      </c>
      <c r="D10" s="5"/>
      <c r="E10" s="5"/>
      <c r="F10" s="5"/>
      <c r="G10" s="8"/>
      <c r="H10" s="5"/>
      <c r="I10" s="5"/>
      <c r="J10" s="5"/>
      <c r="K10" s="5"/>
      <c r="L10" s="5"/>
      <c r="M10" s="5"/>
      <c r="N10" s="1">
        <v>10000</v>
      </c>
      <c r="O10" s="1">
        <v>450</v>
      </c>
      <c r="P10" s="1"/>
      <c r="Q10">
        <f>N10-O10</f>
        <v>9550</v>
      </c>
    </row>
    <row r="11" spans="1:17" x14ac:dyDescent="0.2">
      <c r="A11" s="4" t="s">
        <v>26</v>
      </c>
      <c r="B11" s="4"/>
      <c r="C11" s="6" t="s">
        <v>8</v>
      </c>
      <c r="D11" s="5"/>
      <c r="E11" s="5"/>
      <c r="F11" s="5"/>
      <c r="G11" s="8"/>
      <c r="H11" s="5"/>
      <c r="I11" s="5"/>
      <c r="J11" s="5"/>
      <c r="K11" s="5"/>
      <c r="L11" s="5"/>
      <c r="M11" s="5"/>
      <c r="N11" s="1"/>
      <c r="O11" s="1"/>
      <c r="P11" s="1"/>
    </row>
    <row r="12" spans="1:17" x14ac:dyDescent="0.2">
      <c r="A12" s="4"/>
      <c r="B12" s="4"/>
      <c r="C12" s="6" t="s">
        <v>1</v>
      </c>
      <c r="D12" s="5"/>
      <c r="E12" s="5"/>
      <c r="F12" s="5"/>
      <c r="G12" s="8"/>
      <c r="H12" s="5"/>
      <c r="I12" s="5"/>
      <c r="J12" s="5"/>
      <c r="K12" s="5"/>
      <c r="L12" s="5"/>
      <c r="M12" s="5"/>
      <c r="N12" s="1"/>
      <c r="O12" s="1"/>
      <c r="P12" s="1"/>
    </row>
    <row r="13" spans="1:17" x14ac:dyDescent="0.2">
      <c r="A13" s="4" t="s">
        <v>27</v>
      </c>
      <c r="B13" s="4"/>
      <c r="C13" s="6" t="s">
        <v>9</v>
      </c>
      <c r="D13" s="5"/>
      <c r="E13" s="5"/>
      <c r="F13" s="5"/>
      <c r="G13" s="8"/>
      <c r="H13" s="5"/>
      <c r="I13" s="5"/>
      <c r="J13" s="5"/>
      <c r="K13" s="5"/>
      <c r="L13" s="5"/>
      <c r="M13" s="5"/>
      <c r="N13" s="1"/>
      <c r="O13" s="1"/>
      <c r="P13" s="1"/>
    </row>
    <row r="14" spans="1:17" ht="25.5" x14ac:dyDescent="0.2">
      <c r="A14" s="4" t="s">
        <v>28</v>
      </c>
      <c r="B14" s="4" t="s">
        <v>5</v>
      </c>
      <c r="C14" s="6" t="s">
        <v>29</v>
      </c>
      <c r="D14" s="5"/>
      <c r="E14" s="5"/>
      <c r="F14" s="5"/>
      <c r="G14" s="8"/>
      <c r="H14" s="5"/>
      <c r="I14" s="5"/>
      <c r="J14" s="5"/>
      <c r="K14" s="5"/>
      <c r="L14" s="5"/>
      <c r="M14" s="5"/>
      <c r="N14" s="1"/>
      <c r="O14" s="1"/>
      <c r="P14" s="1"/>
    </row>
    <row r="15" spans="1:17" x14ac:dyDescent="0.2">
      <c r="A15" s="4" t="s">
        <v>30</v>
      </c>
      <c r="B15" s="4"/>
      <c r="C15" s="6" t="s">
        <v>0</v>
      </c>
      <c r="D15" s="5"/>
      <c r="E15" s="5"/>
      <c r="F15" s="5"/>
      <c r="G15" s="8"/>
      <c r="H15" s="5"/>
      <c r="I15" s="5"/>
      <c r="J15" s="5"/>
      <c r="K15" s="5"/>
      <c r="L15" s="5"/>
      <c r="M15" s="5"/>
      <c r="N15" s="1"/>
      <c r="O15" s="1"/>
      <c r="P15" s="1"/>
    </row>
    <row r="16" spans="1:17" x14ac:dyDescent="0.2">
      <c r="A16" s="4" t="s">
        <v>31</v>
      </c>
      <c r="B16" s="4"/>
      <c r="C16" s="6" t="s">
        <v>2</v>
      </c>
      <c r="D16" s="5"/>
      <c r="E16" s="5"/>
      <c r="F16" s="5"/>
      <c r="G16" s="8"/>
      <c r="H16" s="5"/>
      <c r="I16" s="5"/>
      <c r="J16" s="5"/>
      <c r="K16" s="5"/>
      <c r="L16" s="5"/>
      <c r="M16" s="5"/>
      <c r="N16" s="1"/>
      <c r="O16" s="1"/>
      <c r="P16" s="1"/>
    </row>
    <row r="17" spans="1:16" x14ac:dyDescent="0.2">
      <c r="A17" s="4" t="s">
        <v>1</v>
      </c>
      <c r="B17" s="4"/>
      <c r="C17" s="6" t="s">
        <v>1</v>
      </c>
      <c r="D17" s="5"/>
      <c r="E17" s="5"/>
      <c r="F17" s="5"/>
      <c r="G17" s="8"/>
      <c r="H17" s="5"/>
      <c r="I17" s="5"/>
      <c r="J17" s="5"/>
      <c r="K17" s="5"/>
      <c r="L17" s="5"/>
      <c r="M17" s="5"/>
      <c r="N17" s="1"/>
      <c r="O17" s="1"/>
      <c r="P17" s="1"/>
    </row>
    <row r="18" spans="1:16" x14ac:dyDescent="0.2">
      <c r="A18" s="4" t="s">
        <v>32</v>
      </c>
      <c r="B18" s="4"/>
      <c r="C18" s="6" t="s">
        <v>11</v>
      </c>
      <c r="D18" s="5"/>
      <c r="E18" s="5"/>
      <c r="F18" s="5"/>
      <c r="G18" s="8"/>
      <c r="H18" s="5"/>
      <c r="I18" s="5"/>
      <c r="J18" s="5"/>
      <c r="K18" s="5"/>
      <c r="L18" s="5"/>
      <c r="M18" s="5"/>
      <c r="N18" s="1"/>
      <c r="O18" s="1"/>
      <c r="P18" s="1"/>
    </row>
    <row r="19" spans="1:16" ht="25.5" x14ac:dyDescent="0.2">
      <c r="A19" s="4" t="s">
        <v>33</v>
      </c>
      <c r="B19" s="4"/>
      <c r="C19" s="5" t="s">
        <v>34</v>
      </c>
      <c r="D19" s="5"/>
      <c r="E19" s="5"/>
      <c r="F19" s="5"/>
      <c r="G19" s="8"/>
      <c r="H19" s="5"/>
      <c r="I19" s="5"/>
      <c r="J19" s="5"/>
      <c r="K19" s="5"/>
      <c r="L19" s="5"/>
      <c r="M19" s="5"/>
      <c r="N19" s="1"/>
      <c r="O19" s="1"/>
      <c r="P19" s="1"/>
    </row>
    <row r="20" spans="1:16" x14ac:dyDescent="0.2">
      <c r="A20" s="4" t="s">
        <v>35</v>
      </c>
      <c r="B20" s="4" t="s">
        <v>36</v>
      </c>
      <c r="C20" s="5" t="s">
        <v>35</v>
      </c>
      <c r="D20" s="5"/>
      <c r="E20" s="5"/>
      <c r="F20" s="5"/>
      <c r="G20" s="8"/>
      <c r="H20" s="5"/>
      <c r="I20" s="5"/>
      <c r="J20" s="5"/>
      <c r="K20" s="5"/>
      <c r="L20" s="5"/>
      <c r="M20" s="5"/>
      <c r="N20" s="1"/>
      <c r="O20" s="1"/>
      <c r="P20" s="1"/>
    </row>
  </sheetData>
  <mergeCells count="7">
    <mergeCell ref="E5:J5"/>
    <mergeCell ref="K5:O5"/>
    <mergeCell ref="P5:P6"/>
    <mergeCell ref="A5:A6"/>
    <mergeCell ref="B5:B6"/>
    <mergeCell ref="C5:C6"/>
    <mergeCell ref="D5:D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План с правками ОЛ</vt:lpstr>
      <vt:lpstr>План</vt:lpstr>
      <vt:lpstr>Приложение 5</vt:lpstr>
      <vt:lpstr>пример</vt:lpstr>
      <vt:lpstr>квартальный отчет Вариант 1</vt:lpstr>
      <vt:lpstr>План!Заголовки_для_печати</vt:lpstr>
      <vt:lpstr>План!Область_печати</vt:lpstr>
      <vt:lpstr>'План с правками ОЛ'!Область_печати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Охотникова</dc:creator>
  <cp:lastModifiedBy>User</cp:lastModifiedBy>
  <cp:lastPrinted>2022-08-19T12:32:58Z</cp:lastPrinted>
  <dcterms:created xsi:type="dcterms:W3CDTF">2020-09-17T13:48:54Z</dcterms:created>
  <dcterms:modified xsi:type="dcterms:W3CDTF">2022-10-19T08:47:51Z</dcterms:modified>
</cp:coreProperties>
</file>